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444" windowWidth="12000" windowHeight="819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<sst xmlns="http://schemas.openxmlformats.org/spreadsheetml/2006/main" count="56" uniqueCount="56">
  <si>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</si>
  <si>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</si>
  <si>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8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</si>
  <si>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</si>
  <si>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</si>
  <si>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</si>
  <si>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</si>
  <si>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</si>
  <si>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</si>
  <si>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</si>
  <si>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</si>
  <si>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</si>
  <si>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</si>
  <si>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</si>
  <si>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</si>
  <si>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</si>
  <si>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</si>
  <si>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</si>
  <si>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</si>
  <si>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</si>
  <si>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</si>
  <si>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</si>
  <si>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</si>
  <si>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</si>
  <si>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</si>
  <si>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</si>
  <si>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</si>
  <si>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</si>
  <si>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</si>
  <si>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</si>
  <si>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</si>
  <si>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</si>
  <si>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</si>
  <si>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</si>
  <si>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</si>
  <si>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</si>
  <si>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</si>
  <si>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</si>
  <si>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</si>
  <si>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</si>
  <si>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</si>
  <si>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</si>
  <si>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380 кв.метров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</si>
  <si>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</si>
  <si>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</si>
  <si>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</si>
  <si>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1,7 метров, устранение свища трубопровода 2 выезда</t>
  </si>
  <si>
    <t>5. Замена трубопровода канализации</t>
  </si>
  <si>
    <t>6. Замена запорной арматуры (затворы, задвижки, вентиля, краны)</t>
  </si>
  <si>
    <t>4 штуки</t>
  </si>
  <si>
    <t>7. Замена внутренних пожарных кранов</t>
  </si>
  <si>
    <t>8. Электротехническе работы</t>
  </si>
  <si>
    <t>Протяжка и разброска б/соединений 174шт., очистка от пыли и мусора груп.щитков и рубильников 21шт., смена электропроводки 20,4м., смена розеток (общ.) 1шт., смена пакетника 1шт.</t>
  </si>
  <si>
    <t>9. Текущий ремонт объектов благоустройства</t>
  </si>
  <si>
    <t>Изготовление и установка скамеек 5шт., ремонт малых форм 11шт.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</si>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</sst>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3" t="s">
        <v>3</v>
      </c>
    </row>
    <row r="5" ht="12.75">
      <c r="B5" s="3" t="s">
        <v>4</v>
      </c>
    </row>
    <row r="6" ht="3" customHeight="1">
      <c r="B6" s="4"/>
    </row>
    <row r="7" ht="12.75">
      <c r="B7" s="3" t="s">
        <v>5</v>
      </c>
    </row>
    <row r="9" spans="2:4" ht="12.75">
      <c r="B9"/>
      <c r="C9" s="5" t="s">
        <v>6</v>
      </c>
      <c r="D9" s="5">
        <v>2680.1</v>
      </c>
    </row>
    <row r="10" ht="6" customHeight="1">
      <c r="B10" s="6"/>
    </row>
    <row r="11" ht="5.25" customHeight="1"/>
    <row r="12" spans="2:4" ht="13.5">
      <c r="B12" s="7"/>
      <c r="C12" s="8" t="s">
        <v>7</v>
      </c>
      <c r="D12" s="9">
        <v>22188.62</v>
      </c>
    </row>
    <row r="13" spans="2:4" ht="13.5">
      <c r="B13" s="7"/>
      <c r="C13" s="8" t="s">
        <v>8</v>
      </c>
      <c r="D13" s="9">
        <v>38494.89</v>
      </c>
    </row>
    <row r="14" spans="2:4" ht="13.5">
      <c r="B14" s="7"/>
      <c r="C14" s="8" t="s">
        <v>9</v>
      </c>
      <c r="D14" s="9">
        <v>195543.76</v>
      </c>
    </row>
    <row r="15" spans="2:4" ht="13.5">
      <c r="B15" s="7"/>
      <c r="C15" s="8" t="s">
        <v>10</v>
      </c>
      <c r="D15" s="9">
        <v>183250.11</v>
      </c>
    </row>
    <row r="16" spans="2:4" ht="13.5">
      <c r="B16" s="7"/>
      <c r="C16" s="8" t="s">
        <v>11</v>
      </c>
      <c r="D16" s="9">
        <f>D45</f>
        <v>277876.532375028</v>
      </c>
    </row>
    <row r="17" spans="2:4" ht="13.5">
      <c r="B17" s="7"/>
      <c r="C17" s="8" t="s">
        <v>12</v>
      </c>
      <c r="D17" s="9">
        <f>D12+D14-D15</f>
        <v>34482.27000000002</v>
      </c>
    </row>
    <row r="18" spans="2:4" ht="13.5">
      <c r="B18" s="7"/>
      <c r="C18" s="8" t="s">
        <v>13</v>
      </c>
      <c r="D18" s="9">
        <f>D13+D14-D16</f>
        <v>-43837.882375027984</v>
      </c>
    </row>
    <row r="19" spans="2:4" ht="13.5">
      <c r="B19" s="7"/>
      <c r="C19" s="8" t="s">
        <v>14</v>
      </c>
      <c r="D19" s="10">
        <f>D15/D14*100</f>
        <v>93.71309521715241</v>
      </c>
    </row>
    <row r="20" ht="12.75">
      <c r="B20" s="11"/>
    </row>
    <row r="21" spans="2:4" ht="12.75">
      <c r="B21" s="12" t="s">
        <v>15</v>
      </c>
      <c r="C21" s="12" t="s">
        <v>16</v>
      </c>
      <c r="D21" s="13" t="s">
        <v>17</v>
      </c>
    </row>
    <row r="22" spans="2:4" ht="12.75">
      <c r="B22" s="14">
        <v>1</v>
      </c>
      <c r="C22" s="14">
        <v>2</v>
      </c>
      <c r="D22" s="14">
        <v>3</v>
      </c>
    </row>
    <row r="23" spans="2:4" ht="13.5">
      <c r="B23" s="14"/>
      <c r="C23" s="15" t="s">
        <v>18</v>
      </c>
      <c r="D23" s="30">
        <f>1.1159462*22191.96</f>
        <v>24765.033432551998</v>
      </c>
    </row>
    <row r="24" spans="2:4" ht="79.5" customHeight="1">
      <c r="B24" s="16" t="s">
        <v>19</v>
      </c>
      <c r="C24" s="17" t="s">
        <v>20</v>
      </c>
      <c r="D24" s="18">
        <f>D23-D25-D26</f>
        <v>18433.418591081998</v>
      </c>
    </row>
    <row r="25" spans="2:4" ht="46.5" customHeight="1">
      <c r="B25" s="16" t="s">
        <v>21</v>
      </c>
      <c r="C25" s="17" t="s">
        <v>22</v>
      </c>
      <c r="D25" s="18">
        <f>D9*0.08141*12</f>
        <v>2618.243292</v>
      </c>
    </row>
    <row r="26" spans="2:4" ht="48" customHeight="1">
      <c r="B26" s="16" t="s">
        <v>23</v>
      </c>
      <c r="C26" s="17" t="s">
        <v>24</v>
      </c>
      <c r="D26" s="18">
        <f>D9*1.3855347</f>
        <v>3713.37154947</v>
      </c>
    </row>
    <row r="27" spans="2:4" ht="13.5">
      <c r="B27" s="16"/>
      <c r="C27" s="19" t="s">
        <v>25</v>
      </c>
      <c r="D27" s="20">
        <f>SUM(D28:D34)</f>
        <v>102875.498942476</v>
      </c>
    </row>
    <row r="28" spans="2:4" ht="71.25">
      <c r="B28" s="16" t="s">
        <v>26</v>
      </c>
      <c r="C28" s="21" t="s">
        <v>27</v>
      </c>
      <c r="D28" s="9">
        <v>30084.2</v>
      </c>
    </row>
    <row r="29" spans="2:4" ht="20.25" customHeight="1">
      <c r="B29" s="16" t="s">
        <v>28</v>
      </c>
      <c r="C29" s="8" t="s">
        <v>29</v>
      </c>
      <c r="D29" s="9">
        <f>34198.14*0.9995794</f>
        <v>34183.756262316</v>
      </c>
    </row>
    <row r="30" spans="2:4" ht="18" customHeight="1">
      <c r="B30" s="16" t="s">
        <v>30</v>
      </c>
      <c r="C30" s="8" t="s">
        <v>31</v>
      </c>
      <c r="D30" s="9">
        <v>0</v>
      </c>
    </row>
    <row r="31" spans="2:4" ht="30.75" customHeight="1">
      <c r="B31" s="16" t="s">
        <v>32</v>
      </c>
      <c r="C31" s="21" t="s">
        <v>33</v>
      </c>
      <c r="D31" s="9">
        <v>0</v>
      </c>
    </row>
    <row r="32" spans="2:4" ht="27" customHeight="1">
      <c r="B32" s="16" t="s">
        <v>34</v>
      </c>
      <c r="C32" s="22" t="s">
        <v>35</v>
      </c>
      <c r="D32" s="9">
        <f>1.0571432*17368.02</f>
        <v>18360.484240464</v>
      </c>
    </row>
    <row r="33" spans="2:4" ht="13.5">
      <c r="B33" s="16" t="s">
        <v>36</v>
      </c>
      <c r="C33" s="8" t="s">
        <v>37</v>
      </c>
      <c r="D33" s="9">
        <v>1972.4</v>
      </c>
    </row>
    <row r="34" spans="2:4" ht="13.5">
      <c r="B34" s="16" t="s">
        <v>38</v>
      </c>
      <c r="C34" s="8" t="s">
        <v>39</v>
      </c>
      <c r="D34" s="9">
        <f>0.9968242*18332.88</f>
        <v>18274.658439696002</v>
      </c>
    </row>
    <row r="35" spans="2:4" ht="13.5">
      <c r="B35" s="23"/>
      <c r="C35" s="19" t="s">
        <v>40</v>
      </c>
      <c r="D35" s="20">
        <f>SUM(D36:D44)</f>
        <v>150236</v>
      </c>
    </row>
    <row r="36" spans="2:4" ht="13.5">
      <c r="B36" s="24" t="s">
        <v>41</v>
      </c>
      <c r="C36" s="8" t="s">
        <v>42</v>
      </c>
      <c r="D36" s="9">
        <v>115934.2</v>
      </c>
    </row>
    <row r="37" spans="2:4" ht="13.5">
      <c r="B37" s="25" t="s">
        <v>43</v>
      </c>
      <c r="C37" s="8"/>
      <c r="D37" s="9">
        <v>0</v>
      </c>
    </row>
    <row r="38" spans="2:4" ht="13.5">
      <c r="B38" s="24" t="s">
        <v>44</v>
      </c>
      <c r="C38" s="8"/>
      <c r="D38" s="9">
        <v>0</v>
      </c>
    </row>
    <row r="39" spans="2:4" ht="22.5">
      <c r="B39" s="24" t="s">
        <v>45</v>
      </c>
      <c r="C39" s="8" t="s">
        <v>46</v>
      </c>
      <c r="D39" s="9">
        <v>1840.5</v>
      </c>
    </row>
    <row r="40" spans="2:4" ht="13.5">
      <c r="B40" s="24" t="s">
        <v>47</v>
      </c>
      <c r="C40" s="8"/>
      <c r="D40" s="9">
        <v>0</v>
      </c>
    </row>
    <row r="41" spans="2:4" ht="22.5">
      <c r="B41" s="24" t="s">
        <v>48</v>
      </c>
      <c r="C41" s="8" t="s">
        <v>49</v>
      </c>
      <c r="D41" s="9">
        <v>1214.6</v>
      </c>
    </row>
    <row r="42" spans="2:4" ht="13.5">
      <c r="B42" s="24" t="s">
        <v>50</v>
      </c>
      <c r="C42" s="8"/>
      <c r="D42" s="9">
        <v>0</v>
      </c>
    </row>
    <row r="43" spans="2:4" ht="30">
      <c r="B43" s="24" t="s">
        <v>51</v>
      </c>
      <c r="C43" s="21" t="s">
        <v>52</v>
      </c>
      <c r="D43" s="9">
        <v>10218.4</v>
      </c>
    </row>
    <row r="44" spans="2:4" ht="13.5">
      <c r="B44" s="24" t="s">
        <v>53</v>
      </c>
      <c r="C44" s="21" t="s">
        <v>54</v>
      </c>
      <c r="D44" s="9">
        <v>21028.3</v>
      </c>
    </row>
    <row r="45" spans="2:5" ht="15">
      <c r="B45" s="26"/>
      <c r="C45" s="19" t="s">
        <v>55</v>
      </c>
      <c r="D45" s="27">
        <f>SUM(D35+D27+D23)</f>
        <v>277876.532375028</v>
      </c>
      <c r="E45" s="28"/>
    </row>
    <row r="47" spans="2:4" ht="13.5">
      <c r="B47" s="2"/>
      <c r="C47" s="2"/>
      <c r="D47" s="2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2013-06-27T12:49:03Z</dcterms:modified>
  <cp:category/>
  <cp:version/>
  <cp:contentType/>
  <cp:contentStatus/>
</cp:coreProperties>
</file>