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64" windowHeight="9684" tabRatio="4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<sst xmlns="http://schemas.openxmlformats.org/spreadsheetml/2006/main" count="65" uniqueCount="59">
  <si>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</si>
  <si>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</si>
  <si>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 5 мкр. д.47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</si>
  <si>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</si>
  <si>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</si>
  <si>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</si>
  <si>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</si>
  <si>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</si>
  <si>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в том числе по электроэнергии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</si>
  <si>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</si>
  <si>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</si>
  <si>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</si>
  <si>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</si>
  <si>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в том числе отпущено электроэнергии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</si>
  <si>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</si>
  <si>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</si>
  <si>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</si>
  <si>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</si>
  <si>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</si>
  <si>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</si>
  <si>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</si>
  <si>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</si>
  <si>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</si>
  <si>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</si>
  <si>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</si>
  <si>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</si>
  <si>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</si>
  <si>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</si>
  <si>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</si>
  <si>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</si>
  <si>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</si>
  <si>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</si>
  <si>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</si>
  <si>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</si>
  <si>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</si>
  <si>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</si>
  <si>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</si>
  <si>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</si>
  <si>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</si>
  <si>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</si>
  <si>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</si>
  <si>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</si>
  <si>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</si>
  <si>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</si>
  <si>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</si>
  <si>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</si>
  <si>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</si>
  <si>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8,9 п.м., устранение свища трубопровода с применением сварки 4 выезда</t>
  </si>
  <si>
    <t>5. Замена трубопровода канализации</t>
  </si>
  <si>
    <t>6. Замена запорной арматуры (затворы, задвижки, вентиля, краны)</t>
  </si>
  <si>
    <t>замена сгона 14 шт., запорная арматура 22 шт.</t>
  </si>
  <si>
    <t>7. Замена внутренних пожарных кранов</t>
  </si>
  <si>
    <t>8. Электротехническе работы</t>
  </si>
  <si>
    <t>Очистка от пыли, мусора групп щит и рубильн 20 шт., смена электропроводки 16 п.м., смена эл. патрона 9 шт., смена 1п автомата 1 шт., смена пакетника 1 шт., замена лампочки 33 шт., установка светильника 1 шт.</t>
  </si>
  <si>
    <t>9. Текущий ремонт объектов благоустройства</t>
  </si>
  <si>
    <t>Коммунальные услуги</t>
  </si>
  <si>
    <t>Электроэнергия</t>
  </si>
  <si>
    <t>Затраты на электроэнергию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</si>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</sst>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9" fillId="0" borderId="0" xfId="0" applyFont="1" applyAlignment="1">
      <alignment vertical="top"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9"/>
  <sheetViews>
    <sheetView tabSelected="1" zoomScale="85" zoomScaleNormal="85" zoomScalePageLayoutView="0" workbookViewId="0" topLeftCell="A7">
      <selection activeCell="D17" sqref="D17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28125" style="1" customWidth="1"/>
    <col min="4" max="4" width="16.28125" style="1" customWidth="1"/>
    <col min="5" max="16384" width="9.140625" style="1" customWidth="1"/>
  </cols>
  <sheetData>
    <row r="1" spans="2:4" ht="15">
      <c r="B1" s="32" t="s">
        <v>0</v>
      </c>
      <c r="C1" s="32"/>
      <c r="D1" s="32"/>
    </row>
    <row r="2" spans="2:4" ht="13.5">
      <c r="B2" s="33" t="s">
        <v>1</v>
      </c>
      <c r="C2" s="33"/>
      <c r="D2" s="33"/>
    </row>
    <row r="3" spans="2:4" ht="13.5">
      <c r="B3" s="33" t="s">
        <v>2</v>
      </c>
      <c r="C3" s="33"/>
      <c r="D3" s="33"/>
    </row>
    <row r="4" ht="12.75">
      <c r="B4" s="2" t="s">
        <v>3</v>
      </c>
    </row>
    <row r="5" ht="12.75">
      <c r="B5" s="2" t="s">
        <v>4</v>
      </c>
    </row>
    <row r="6" ht="3" customHeight="1">
      <c r="B6" s="3"/>
    </row>
    <row r="7" ht="12.75">
      <c r="B7" s="2" t="s">
        <v>5</v>
      </c>
    </row>
    <row r="9" spans="2:4" ht="12.75">
      <c r="B9"/>
      <c r="C9" s="4" t="s">
        <v>6</v>
      </c>
      <c r="D9" s="4">
        <v>3900.68</v>
      </c>
    </row>
    <row r="10" ht="6" customHeight="1">
      <c r="B10" s="5"/>
    </row>
    <row r="11" ht="5.25" customHeight="1"/>
    <row r="12" spans="2:4" ht="13.5">
      <c r="B12" s="6"/>
      <c r="C12" s="7" t="s">
        <v>7</v>
      </c>
      <c r="D12" s="8">
        <v>209162.11</v>
      </c>
    </row>
    <row r="13" spans="2:4" ht="13.5">
      <c r="B13" s="6"/>
      <c r="C13" s="7" t="s">
        <v>8</v>
      </c>
      <c r="D13" s="8">
        <v>131079.94</v>
      </c>
    </row>
    <row r="14" spans="2:4" ht="13.5">
      <c r="B14" s="6"/>
      <c r="C14" s="7" t="s">
        <v>9</v>
      </c>
      <c r="D14" s="8">
        <v>86687.97</v>
      </c>
    </row>
    <row r="15" spans="2:4" ht="13.5">
      <c r="B15" s="6"/>
      <c r="C15" s="7" t="s">
        <v>8</v>
      </c>
      <c r="D15" s="8">
        <v>4759.15</v>
      </c>
    </row>
    <row r="16" spans="2:4" ht="13.5">
      <c r="B16" s="6"/>
      <c r="C16" s="7" t="s">
        <v>10</v>
      </c>
      <c r="D16" s="8">
        <v>1115574.01</v>
      </c>
    </row>
    <row r="17" spans="2:4" ht="13.5">
      <c r="B17" s="6"/>
      <c r="C17" s="7" t="s">
        <v>8</v>
      </c>
      <c r="D17" s="8">
        <v>640441.56</v>
      </c>
    </row>
    <row r="18" spans="2:4" ht="13.5">
      <c r="B18" s="6"/>
      <c r="C18" s="7" t="s">
        <v>11</v>
      </c>
      <c r="D18" s="8">
        <v>1077073.75</v>
      </c>
    </row>
    <row r="19" spans="2:4" ht="13.5">
      <c r="B19" s="6"/>
      <c r="C19" s="7" t="s">
        <v>8</v>
      </c>
      <c r="D19" s="8">
        <v>626919.23</v>
      </c>
    </row>
    <row r="20" spans="2:4" ht="13.5">
      <c r="B20" s="6"/>
      <c r="C20" s="7" t="s">
        <v>12</v>
      </c>
      <c r="D20" s="8">
        <f>D55</f>
        <v>1054227.4593167123</v>
      </c>
    </row>
    <row r="21" spans="2:4" ht="13.5">
      <c r="B21" s="6"/>
      <c r="C21" s="7" t="s">
        <v>13</v>
      </c>
      <c r="D21" s="8">
        <f>D53</f>
        <v>647344.11</v>
      </c>
    </row>
    <row r="22" spans="2:4" ht="13.5">
      <c r="B22" s="6"/>
      <c r="C22" s="7" t="s">
        <v>14</v>
      </c>
      <c r="D22" s="8">
        <f>D12+D16-D18</f>
        <v>247662.3700000001</v>
      </c>
    </row>
    <row r="23" spans="2:4" ht="13.5">
      <c r="B23" s="6"/>
      <c r="C23" s="7" t="s">
        <v>8</v>
      </c>
      <c r="D23" s="8">
        <f>D13+D17-D19</f>
        <v>144602.27000000002</v>
      </c>
    </row>
    <row r="24" spans="2:4" ht="13.5">
      <c r="B24" s="6"/>
      <c r="C24" s="7" t="s">
        <v>15</v>
      </c>
      <c r="D24" s="8">
        <f>D14+D16-D20</f>
        <v>148034.52068328764</v>
      </c>
    </row>
    <row r="25" spans="2:4" ht="13.5">
      <c r="B25" s="6"/>
      <c r="C25" s="7" t="s">
        <v>8</v>
      </c>
      <c r="D25" s="8">
        <f>D17-D21</f>
        <v>-6902.54999999993</v>
      </c>
    </row>
    <row r="26" spans="2:4" ht="13.5">
      <c r="B26" s="6"/>
      <c r="C26" s="7" t="s">
        <v>16</v>
      </c>
      <c r="D26" s="9">
        <f>D18/D16*100</f>
        <v>96.54883856607596</v>
      </c>
    </row>
    <row r="27" spans="2:4" ht="13.5">
      <c r="B27" s="6"/>
      <c r="C27" s="7" t="s">
        <v>8</v>
      </c>
      <c r="D27" s="9">
        <f>D19/D17*100</f>
        <v>97.88859267659018</v>
      </c>
    </row>
    <row r="28" ht="12.75">
      <c r="B28" s="10"/>
    </row>
    <row r="29" spans="2:4" ht="12.75">
      <c r="B29" s="11" t="s">
        <v>17</v>
      </c>
      <c r="C29" s="11" t="s">
        <v>18</v>
      </c>
      <c r="D29" s="12" t="s">
        <v>19</v>
      </c>
    </row>
    <row r="30" spans="2:4" ht="12.75">
      <c r="B30" s="13">
        <v>1</v>
      </c>
      <c r="C30" s="13">
        <v>2</v>
      </c>
      <c r="D30" s="13">
        <v>3</v>
      </c>
    </row>
    <row r="31" spans="2:4" ht="13.5">
      <c r="B31" s="13"/>
      <c r="C31" s="14" t="s">
        <v>20</v>
      </c>
      <c r="D31" s="31">
        <f>1.623379*32205.01</f>
        <v>52280.93692879</v>
      </c>
    </row>
    <row r="32" spans="2:4" ht="60.75">
      <c r="B32" s="15" t="s">
        <v>21</v>
      </c>
      <c r="C32" s="16" t="s">
        <v>22</v>
      </c>
      <c r="D32" s="17">
        <f>D31-D33-D34</f>
        <v>26676.8798059052</v>
      </c>
    </row>
    <row r="33" spans="2:4" ht="30">
      <c r="B33" s="15" t="s">
        <v>23</v>
      </c>
      <c r="C33" s="16" t="s">
        <v>24</v>
      </c>
      <c r="D33" s="17">
        <f>D9*0.08141*12</f>
        <v>3810.6523056000005</v>
      </c>
    </row>
    <row r="34" spans="2:4" ht="30">
      <c r="B34" s="15" t="s">
        <v>25</v>
      </c>
      <c r="C34" s="16" t="s">
        <v>26</v>
      </c>
      <c r="D34" s="17">
        <f>D9*5.58707836</f>
        <v>21793.404817284798</v>
      </c>
    </row>
    <row r="35" spans="2:4" ht="13.5">
      <c r="B35" s="15"/>
      <c r="C35" s="18" t="s">
        <v>27</v>
      </c>
      <c r="D35" s="19">
        <f>SUM(D36:D42)</f>
        <v>329897.11238792236</v>
      </c>
    </row>
    <row r="36" spans="2:4" ht="71.25">
      <c r="B36" s="15" t="s">
        <v>28</v>
      </c>
      <c r="C36" s="20" t="s">
        <v>29</v>
      </c>
      <c r="D36" s="8">
        <v>36691.5</v>
      </c>
    </row>
    <row r="37" spans="2:4" ht="20.25" customHeight="1">
      <c r="B37" s="15" t="s">
        <v>30</v>
      </c>
      <c r="C37" s="7" t="s">
        <v>31</v>
      </c>
      <c r="D37" s="8">
        <f>40759.62*0.9995794</f>
        <v>40742.476503828</v>
      </c>
    </row>
    <row r="38" spans="2:4" ht="18" customHeight="1">
      <c r="B38" s="15" t="s">
        <v>32</v>
      </c>
      <c r="C38" s="7" t="s">
        <v>33</v>
      </c>
      <c r="D38" s="8">
        <f>D9*8.0465636446</f>
        <v>31387.06987721833</v>
      </c>
    </row>
    <row r="39" spans="2:4" ht="30.75" customHeight="1">
      <c r="B39" s="15" t="s">
        <v>34</v>
      </c>
      <c r="C39" s="20" t="s">
        <v>35</v>
      </c>
      <c r="D39" s="8">
        <f>0.9993913*168022.98</f>
        <v>167920.704412074</v>
      </c>
    </row>
    <row r="40" spans="2:4" ht="27" customHeight="1">
      <c r="B40" s="15" t="s">
        <v>36</v>
      </c>
      <c r="C40" s="21" t="s">
        <v>37</v>
      </c>
      <c r="D40" s="8">
        <f>1.0571432*25197.83</f>
        <v>26637.714639256003</v>
      </c>
    </row>
    <row r="41" spans="2:4" ht="13.5">
      <c r="B41" s="15" t="s">
        <v>38</v>
      </c>
      <c r="C41" s="7" t="s">
        <v>39</v>
      </c>
      <c r="D41" s="8">
        <v>0</v>
      </c>
    </row>
    <row r="42" spans="2:4" ht="13.5">
      <c r="B42" s="15" t="s">
        <v>40</v>
      </c>
      <c r="C42" s="7" t="s">
        <v>41</v>
      </c>
      <c r="D42" s="8">
        <f>26602.13*0.9968242</f>
        <v>26517.646955546003</v>
      </c>
    </row>
    <row r="43" spans="2:4" ht="13.5">
      <c r="B43" s="22"/>
      <c r="C43" s="18" t="s">
        <v>42</v>
      </c>
      <c r="D43" s="19">
        <f>SUM(D44:D51)</f>
        <v>24705.300000000003</v>
      </c>
    </row>
    <row r="44" spans="2:4" ht="13.5">
      <c r="B44" s="23" t="s">
        <v>43</v>
      </c>
      <c r="C44" s="7"/>
      <c r="D44" s="8">
        <v>0</v>
      </c>
    </row>
    <row r="45" spans="2:4" ht="13.5">
      <c r="B45" s="24" t="s">
        <v>44</v>
      </c>
      <c r="C45" s="7"/>
      <c r="D45" s="8">
        <v>0</v>
      </c>
    </row>
    <row r="46" spans="2:4" ht="13.5">
      <c r="B46" s="23" t="s">
        <v>45</v>
      </c>
      <c r="C46" s="7"/>
      <c r="D46" s="8">
        <v>0</v>
      </c>
    </row>
    <row r="47" spans="2:4" ht="22.5">
      <c r="B47" s="23" t="s">
        <v>46</v>
      </c>
      <c r="C47" s="25" t="s">
        <v>47</v>
      </c>
      <c r="D47" s="8">
        <v>5289.8</v>
      </c>
    </row>
    <row r="48" spans="2:4" ht="13.5">
      <c r="B48" s="23" t="s">
        <v>48</v>
      </c>
      <c r="C48" s="7"/>
      <c r="D48" s="8">
        <v>0</v>
      </c>
    </row>
    <row r="49" spans="2:4" ht="22.5">
      <c r="B49" s="23" t="s">
        <v>49</v>
      </c>
      <c r="C49" s="7" t="s">
        <v>50</v>
      </c>
      <c r="D49" s="8">
        <v>12549.4</v>
      </c>
    </row>
    <row r="50" spans="2:4" ht="13.5">
      <c r="B50" s="23" t="s">
        <v>51</v>
      </c>
      <c r="C50" s="7"/>
      <c r="D50" s="8">
        <v>0</v>
      </c>
    </row>
    <row r="51" spans="2:4" ht="40.5">
      <c r="B51" s="23" t="s">
        <v>52</v>
      </c>
      <c r="C51" s="20" t="s">
        <v>53</v>
      </c>
      <c r="D51" s="8">
        <v>6866.1</v>
      </c>
    </row>
    <row r="52" spans="2:4" ht="13.5">
      <c r="B52" s="23" t="s">
        <v>54</v>
      </c>
      <c r="C52" s="7"/>
      <c r="D52" s="8">
        <v>0</v>
      </c>
    </row>
    <row r="53" spans="2:4" ht="13.5">
      <c r="B53" s="23"/>
      <c r="C53" s="26" t="s">
        <v>55</v>
      </c>
      <c r="D53" s="19">
        <f>D54</f>
        <v>647344.11</v>
      </c>
    </row>
    <row r="54" spans="2:4" ht="13.5">
      <c r="B54" s="23" t="s">
        <v>56</v>
      </c>
      <c r="C54" s="7" t="s">
        <v>57</v>
      </c>
      <c r="D54" s="8">
        <v>647344.11</v>
      </c>
    </row>
    <row r="55" spans="2:5" ht="15">
      <c r="B55" s="27"/>
      <c r="C55" s="18" t="s">
        <v>58</v>
      </c>
      <c r="D55" s="28">
        <f>SUM(D43+D35+D31+D53)</f>
        <v>1054227.4593167123</v>
      </c>
      <c r="E55" s="29"/>
    </row>
    <row r="57" spans="2:4" ht="13.5">
      <c r="B57" s="33"/>
      <c r="C57" s="33"/>
      <c r="D57" s="33"/>
    </row>
    <row r="59" ht="12.75">
      <c r="B59" s="30"/>
    </row>
  </sheetData>
  <sheetProtection selectLockedCells="1" selectUnlockedCells="1"/>
  <mergeCells count="4">
    <mergeCell ref="B1:D1"/>
    <mergeCell ref="B2:D2"/>
    <mergeCell ref="B3:D3"/>
    <mergeCell ref="B57:D5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2013-06-27T12:43:07Z</dcterms:modified>
  <cp:category/>
  <cp:version/>
  <cp:contentType/>
  <cp:contentStatus/>
</cp:coreProperties>
</file>