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8" windowHeight="819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<sst xmlns="http://schemas.openxmlformats.org/spreadsheetml/2006/main" count="57" uniqueCount="57">
  <si>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</si>
  <si>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</si>
  <si>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4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</si>
  <si>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</si>
  <si>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</si>
  <si>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</si>
  <si>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</si>
  <si>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</si>
  <si>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</si>
  <si>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</si>
  <si>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</si>
  <si>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</si>
  <si>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</si>
  <si>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</si>
  <si>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</si>
  <si>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</si>
  <si>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</si>
  <si>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</si>
  <si>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</si>
  <si>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</si>
  <si>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</si>
  <si>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</si>
  <si>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</si>
  <si>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</si>
  <si>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</si>
  <si>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</si>
  <si>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</si>
  <si>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</si>
  <si>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</si>
  <si>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</si>
  <si>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</si>
  <si>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</si>
  <si>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</si>
  <si>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</si>
  <si>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</si>
  <si>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</si>
  <si>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</si>
  <si>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</si>
  <si>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</si>
  <si>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</si>
  <si>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</si>
  <si>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</si>
  <si>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76,7 кв.метров</t>
  </si>
  <si>
    <t>2. Ремонт лестничных клеток</t>
  </si>
  <si>
    <t>3. Ремонт прочих конструктивных элементов</t>
  </si>
  <si>
    <t>Ремонт ограждений лестничных маршей 1 метр</t>
  </si>
  <si>
    <t>4. Замена и ремонт трубопровода ХВС, ГВС, отопления</t>
  </si>
  <si>
    <t>8,8 метров</t>
  </si>
  <si>
    <t>5. Замена трубопровода канализации</t>
  </si>
  <si>
    <t>80,5 метров</t>
  </si>
  <si>
    <t>6. Замена запорной арматуры (затворы, задвижки, вентиля, краны)</t>
  </si>
  <si>
    <t>Запорная арматура 2шт., замена сгона 3шт.</t>
  </si>
  <si>
    <t>7. Замена внутренних пожарных кранов</t>
  </si>
  <si>
    <t>8. Электротехническе работы</t>
  </si>
  <si>
    <t>Протяжка и разброска б/соединений 128шт., очистка от пыли и мусора груп.щитков и рубильников 21шт., смена эл.проводки 10м., смена розеток (общ.) 2шт., смена автомата 1шт., смена пакетника 1шт., замена лампочки 22шт., установка светильника 2шт.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</si>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</sst>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2721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15434.67</v>
      </c>
    </row>
    <row r="13" spans="2:4" ht="13.5">
      <c r="B13" s="7"/>
      <c r="C13" s="8" t="s">
        <v>8</v>
      </c>
      <c r="D13" s="9">
        <v>38697.13</v>
      </c>
    </row>
    <row r="14" spans="2:4" ht="13.5">
      <c r="B14" s="7"/>
      <c r="C14" s="8" t="s">
        <v>9</v>
      </c>
      <c r="D14" s="9">
        <v>198525.44</v>
      </c>
    </row>
    <row r="15" spans="2:4" ht="13.5">
      <c r="B15" s="7"/>
      <c r="C15" s="8" t="s">
        <v>10</v>
      </c>
      <c r="D15" s="9">
        <v>195772.21</v>
      </c>
    </row>
    <row r="16" spans="2:4" ht="13.5">
      <c r="B16" s="7"/>
      <c r="C16" s="8" t="s">
        <v>11</v>
      </c>
      <c r="D16" s="9">
        <f>D45</f>
        <v>258615.849099798</v>
      </c>
    </row>
    <row r="17" spans="2:4" ht="13.5">
      <c r="B17" s="7"/>
      <c r="C17" s="8" t="s">
        <v>12</v>
      </c>
      <c r="D17" s="9">
        <f>D12+D14-D15</f>
        <v>18187.900000000023</v>
      </c>
    </row>
    <row r="18" spans="2:4" ht="13.5">
      <c r="B18" s="7"/>
      <c r="C18" s="8" t="s">
        <v>13</v>
      </c>
      <c r="D18" s="9">
        <f>D13+D14-D16</f>
        <v>-21393.279099798005</v>
      </c>
    </row>
    <row r="19" spans="2:4" ht="13.5">
      <c r="B19" s="7"/>
      <c r="C19" s="8" t="s">
        <v>14</v>
      </c>
      <c r="D19" s="10">
        <f>D15/D14*100</f>
        <v>98.61316010683568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22529.52*1.1159462</f>
        <v>25141.732231824</v>
      </c>
    </row>
    <row r="24" spans="2:4" ht="70.5" customHeight="1">
      <c r="B24" s="16" t="s">
        <v>19</v>
      </c>
      <c r="C24" s="17" t="s">
        <v>20</v>
      </c>
      <c r="D24" s="18">
        <f>D23-D25-D26</f>
        <v>18713.492993124</v>
      </c>
    </row>
    <row r="25" spans="2:4" ht="39.75" customHeight="1">
      <c r="B25" s="16" t="s">
        <v>21</v>
      </c>
      <c r="C25" s="17" t="s">
        <v>22</v>
      </c>
      <c r="D25" s="18">
        <f>D9*0.08141*12</f>
        <v>2658.19932</v>
      </c>
    </row>
    <row r="26" spans="2:4" ht="36" customHeight="1">
      <c r="B26" s="16" t="s">
        <v>23</v>
      </c>
      <c r="C26" s="17" t="s">
        <v>24</v>
      </c>
      <c r="D26" s="18">
        <f>D9*1.3855347</f>
        <v>3770.0399187</v>
      </c>
    </row>
    <row r="27" spans="2:4" ht="13.5">
      <c r="B27" s="16"/>
      <c r="C27" s="19" t="s">
        <v>25</v>
      </c>
      <c r="D27" s="20">
        <f>SUM(D28:D34)</f>
        <v>116265.41686797401</v>
      </c>
    </row>
    <row r="28" spans="2:4" ht="71.25">
      <c r="B28" s="16" t="s">
        <v>26</v>
      </c>
      <c r="C28" s="21" t="s">
        <v>27</v>
      </c>
      <c r="D28" s="9">
        <v>39194.7</v>
      </c>
    </row>
    <row r="29" spans="2:4" ht="20.25" customHeight="1">
      <c r="B29" s="16" t="s">
        <v>28</v>
      </c>
      <c r="C29" s="8" t="s">
        <v>29</v>
      </c>
      <c r="D29" s="9">
        <f>34719.67*0.9995794</f>
        <v>34705.066906798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1.0571432*17633.37</f>
        <v>18640.997188584</v>
      </c>
    </row>
    <row r="33" spans="2:4" ht="13.5">
      <c r="B33" s="16" t="s">
        <v>36</v>
      </c>
      <c r="C33" s="8" t="s">
        <v>37</v>
      </c>
      <c r="D33" s="9">
        <v>5172</v>
      </c>
    </row>
    <row r="34" spans="2:4" ht="13.5">
      <c r="B34" s="16" t="s">
        <v>38</v>
      </c>
      <c r="C34" s="8" t="s">
        <v>39</v>
      </c>
      <c r="D34" s="9">
        <f>18611.76*0.9968242</f>
        <v>18552.652772592</v>
      </c>
    </row>
    <row r="35" spans="2:4" ht="13.5">
      <c r="B35" s="23"/>
      <c r="C35" s="19" t="s">
        <v>40</v>
      </c>
      <c r="D35" s="20">
        <f>SUM(D36:D44)</f>
        <v>117208.70000000001</v>
      </c>
    </row>
    <row r="36" spans="2:4" ht="13.5">
      <c r="B36" s="24" t="s">
        <v>41</v>
      </c>
      <c r="C36" s="8" t="s">
        <v>42</v>
      </c>
      <c r="D36" s="9">
        <v>23400.4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 t="s">
        <v>45</v>
      </c>
      <c r="D38" s="9">
        <v>58.2</v>
      </c>
    </row>
    <row r="39" spans="2:4" ht="22.5">
      <c r="B39" s="24" t="s">
        <v>46</v>
      </c>
      <c r="C39" s="8" t="s">
        <v>47</v>
      </c>
      <c r="D39" s="9">
        <v>2629.2</v>
      </c>
    </row>
    <row r="40" spans="2:4" ht="13.5">
      <c r="B40" s="24" t="s">
        <v>48</v>
      </c>
      <c r="C40" s="8" t="s">
        <v>49</v>
      </c>
      <c r="D40" s="9">
        <v>81089.1</v>
      </c>
    </row>
    <row r="41" spans="2:4" ht="22.5">
      <c r="B41" s="24" t="s">
        <v>50</v>
      </c>
      <c r="C41" s="8" t="s">
        <v>51</v>
      </c>
      <c r="D41" s="9">
        <v>826.3</v>
      </c>
    </row>
    <row r="42" spans="2:4" ht="13.5">
      <c r="B42" s="24" t="s">
        <v>52</v>
      </c>
      <c r="C42" s="8"/>
      <c r="D42" s="9">
        <v>0</v>
      </c>
    </row>
    <row r="43" spans="2:4" ht="40.5">
      <c r="B43" s="24" t="s">
        <v>53</v>
      </c>
      <c r="C43" s="21" t="s">
        <v>54</v>
      </c>
      <c r="D43" s="9">
        <v>9205.5</v>
      </c>
    </row>
    <row r="44" spans="2:4" ht="13.5">
      <c r="B44" s="24" t="s">
        <v>55</v>
      </c>
      <c r="C44" s="8"/>
      <c r="D44" s="9">
        <v>0</v>
      </c>
    </row>
    <row r="45" spans="2:5" ht="15">
      <c r="B45" s="26"/>
      <c r="C45" s="19" t="s">
        <v>56</v>
      </c>
      <c r="D45" s="27">
        <f>SUM(D35+D27+D23)</f>
        <v>258615.849099798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2013-06-27T12:41:34Z</dcterms:modified>
  <cp:category/>
  <cp:version/>
  <cp:contentType/>
  <cp:contentStatus/>
</cp:coreProperties>
</file>