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60" windowHeight="123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<sst xmlns="http://schemas.openxmlformats.org/spreadsheetml/2006/main" count="55" uniqueCount="55">
  <si>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</si>
  <si>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</si>
  <si>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35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</si>
  <si>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</si>
  <si>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</si>
  <si>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</si>
  <si>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</si>
  <si>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</si>
  <si>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</si>
  <si>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</si>
  <si>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</si>
  <si>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</si>
  <si>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</si>
  <si>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</si>
  <si>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</si>
  <si>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</si>
  <si>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</si>
  <si>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</si>
  <si>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</si>
  <si>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</si>
  <si>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</si>
  <si>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</si>
  <si>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</si>
  <si>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</si>
  <si>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</si>
  <si>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</si>
  <si>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</si>
  <si>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</si>
  <si>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</si>
  <si>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</si>
  <si>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</si>
  <si>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</si>
  <si>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</si>
  <si>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</si>
  <si>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</si>
  <si>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</si>
  <si>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</si>
  <si>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</si>
  <si>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</si>
  <si>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</si>
  <si>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</si>
  <si>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</si>
  <si>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</si>
  <si>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латочный в 1 слой 41 м2</t>
  </si>
  <si>
    <t>3. Ремонт прочих конструктивных элементов</t>
  </si>
  <si>
    <t>4. Замена и ремонт трубопровода ХВС, ГВС, отопления</t>
  </si>
  <si>
    <t>11,1 п.м.</t>
  </si>
  <si>
    <t>5. Замена трубопровода канализации</t>
  </si>
  <si>
    <t>6. Замена запорной арматуры (затворы, задвижки, вентиля, краны)</t>
  </si>
  <si>
    <t>замена сгона 1 шт., арматура 3 шт.</t>
  </si>
  <si>
    <t>7. Замена внутренних пожарных кранов</t>
  </si>
  <si>
    <t>8. Электротехническе работы</t>
  </si>
  <si>
    <t>Смена предохранителя 2 шт., протяжка и разброска б/соединений 160 шт., очистка от пыли, мусора групп щит и рубильн. 22 шт., смена электропроводки 2 шт., смена выключателей 1 шт., замена лампочки 9 шт., установка светильника 21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</si>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</sst>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0" t="s">
        <v>0</v>
      </c>
      <c r="C1" s="30"/>
      <c r="D1" s="30"/>
    </row>
    <row r="2" spans="2:4" ht="13.5">
      <c r="B2" s="31" t="s">
        <v>1</v>
      </c>
      <c r="C2" s="31"/>
      <c r="D2" s="31"/>
    </row>
    <row r="3" spans="2:4" ht="13.5">
      <c r="B3" s="31" t="s">
        <v>2</v>
      </c>
      <c r="C3" s="31"/>
      <c r="D3" s="31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2699.3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20042.16</v>
      </c>
    </row>
    <row r="13" spans="2:4" ht="13.5">
      <c r="B13" s="6"/>
      <c r="C13" s="7" t="s">
        <v>8</v>
      </c>
      <c r="D13" s="8">
        <v>33254.01</v>
      </c>
    </row>
    <row r="14" spans="2:4" ht="13.5">
      <c r="B14" s="6"/>
      <c r="C14" s="7" t="s">
        <v>9</v>
      </c>
      <c r="D14" s="8">
        <v>198532.43</v>
      </c>
    </row>
    <row r="15" spans="2:4" ht="13.5">
      <c r="B15" s="6"/>
      <c r="C15" s="7" t="s">
        <v>10</v>
      </c>
      <c r="D15" s="8">
        <v>194831.5</v>
      </c>
    </row>
    <row r="16" spans="2:4" ht="13.5">
      <c r="B16" s="6"/>
      <c r="C16" s="7" t="s">
        <v>11</v>
      </c>
      <c r="D16" s="8">
        <f>D45</f>
        <v>154418.17709149802</v>
      </c>
    </row>
    <row r="17" spans="2:4" ht="13.5">
      <c r="B17" s="6"/>
      <c r="C17" s="7" t="s">
        <v>12</v>
      </c>
      <c r="D17" s="8">
        <f>D12+D14-D15</f>
        <v>23743.089999999997</v>
      </c>
    </row>
    <row r="18" spans="2:4" ht="13.5">
      <c r="B18" s="6"/>
      <c r="C18" s="7" t="s">
        <v>13</v>
      </c>
      <c r="D18" s="8">
        <f>D13+D14-D16</f>
        <v>77368.26290850199</v>
      </c>
    </row>
    <row r="19" spans="2:4" ht="13.5">
      <c r="B19" s="6"/>
      <c r="C19" s="7" t="s">
        <v>14</v>
      </c>
      <c r="D19" s="9">
        <f>D15/D14*100</f>
        <v>98.13585619236112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29">
        <f>22530.36*1.1159462</f>
        <v>25142.669626632</v>
      </c>
    </row>
    <row r="24" spans="2:4" ht="60.75">
      <c r="B24" s="15" t="s">
        <v>19</v>
      </c>
      <c r="C24" s="16" t="s">
        <v>20</v>
      </c>
      <c r="D24" s="17">
        <f>D23-D25-D26</f>
        <v>18765.695654921998</v>
      </c>
    </row>
    <row r="25" spans="2:4" ht="30">
      <c r="B25" s="15" t="s">
        <v>21</v>
      </c>
      <c r="C25" s="16" t="s">
        <v>22</v>
      </c>
      <c r="D25" s="17">
        <f>D9*0.08141*12</f>
        <v>2637.0001560000005</v>
      </c>
    </row>
    <row r="26" spans="2:4" ht="30">
      <c r="B26" s="15" t="s">
        <v>23</v>
      </c>
      <c r="C26" s="16" t="s">
        <v>24</v>
      </c>
      <c r="D26" s="17">
        <f>D9*1.3855347</f>
        <v>3739.97381571</v>
      </c>
    </row>
    <row r="27" spans="2:4" ht="13.5">
      <c r="B27" s="15"/>
      <c r="C27" s="18" t="s">
        <v>25</v>
      </c>
      <c r="D27" s="19">
        <f>SUM(D28:D34)</f>
        <v>96253.907464866</v>
      </c>
    </row>
    <row r="28" spans="2:4" ht="71.25">
      <c r="B28" s="15" t="s">
        <v>26</v>
      </c>
      <c r="C28" s="20" t="s">
        <v>27</v>
      </c>
      <c r="D28" s="8">
        <v>24352.8</v>
      </c>
    </row>
    <row r="29" spans="2:4" ht="20.25" customHeight="1">
      <c r="B29" s="15" t="s">
        <v>28</v>
      </c>
      <c r="C29" s="7" t="s">
        <v>29</v>
      </c>
      <c r="D29" s="8">
        <f>34720.59*0.9995794</f>
        <v>34705.986519845996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1.0571432*17634.29</f>
        <v>18641.969760328004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0.9968242*18612.26</f>
        <v>18553.151184692</v>
      </c>
    </row>
    <row r="35" spans="2:4" ht="13.5">
      <c r="B35" s="22"/>
      <c r="C35" s="18" t="s">
        <v>40</v>
      </c>
      <c r="D35" s="19">
        <f>SUM(D36:D44)</f>
        <v>33021.6</v>
      </c>
    </row>
    <row r="36" spans="2:4" ht="13.5">
      <c r="B36" s="23" t="s">
        <v>41</v>
      </c>
      <c r="C36" s="7" t="s">
        <v>43</v>
      </c>
      <c r="D36" s="8">
        <v>12508.7</v>
      </c>
    </row>
    <row r="37" spans="2:4" ht="13.5">
      <c r="B37" s="24" t="s">
        <v>42</v>
      </c>
      <c r="D37" s="8"/>
    </row>
    <row r="38" spans="2:4" ht="13.5">
      <c r="B38" s="23" t="s">
        <v>44</v>
      </c>
      <c r="C38" s="7"/>
      <c r="D38" s="8">
        <v>0</v>
      </c>
    </row>
    <row r="39" spans="2:4" ht="22.5">
      <c r="B39" s="23" t="s">
        <v>45</v>
      </c>
      <c r="C39" s="7" t="s">
        <v>46</v>
      </c>
      <c r="D39" s="8">
        <v>3222</v>
      </c>
    </row>
    <row r="40" spans="2:4" ht="13.5">
      <c r="B40" s="23" t="s">
        <v>47</v>
      </c>
      <c r="C40" s="7"/>
      <c r="D40" s="8">
        <v>0</v>
      </c>
    </row>
    <row r="41" spans="2:4" ht="22.5">
      <c r="B41" s="23" t="s">
        <v>48</v>
      </c>
      <c r="C41" s="7" t="s">
        <v>49</v>
      </c>
      <c r="D41" s="8">
        <v>957.3</v>
      </c>
    </row>
    <row r="42" spans="2:4" ht="13.5">
      <c r="B42" s="23" t="s">
        <v>50</v>
      </c>
      <c r="C42" s="7"/>
      <c r="D42" s="8">
        <v>0</v>
      </c>
    </row>
    <row r="43" spans="2:4" ht="40.5" customHeight="1">
      <c r="B43" s="23" t="s">
        <v>51</v>
      </c>
      <c r="C43" s="20" t="s">
        <v>52</v>
      </c>
      <c r="D43" s="8">
        <v>16333.6</v>
      </c>
    </row>
    <row r="44" spans="2:4" ht="13.5">
      <c r="B44" s="23" t="s">
        <v>53</v>
      </c>
      <c r="C44" s="7"/>
      <c r="D44" s="8">
        <v>0</v>
      </c>
    </row>
    <row r="45" spans="2:5" ht="15">
      <c r="B45" s="25"/>
      <c r="C45" s="18" t="s">
        <v>54</v>
      </c>
      <c r="D45" s="26">
        <f>SUM(D35+D27+D23)</f>
        <v>154418.17709149802</v>
      </c>
      <c r="E45" s="27"/>
    </row>
    <row r="47" spans="2:4" ht="13.5">
      <c r="B47" s="31"/>
      <c r="C47" s="31"/>
      <c r="D47" s="31"/>
    </row>
    <row r="49" ht="12.75">
      <c r="B49" s="28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2013-06-27T12:40:10Z</dcterms:modified>
  <cp:category/>
  <cp:version/>
  <cp:contentType/>
  <cp:contentStatus/>
</cp:coreProperties>
</file>