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436" windowHeight="12096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<sst xmlns="http://schemas.openxmlformats.org/spreadsheetml/2006/main" count="56" uniqueCount="56">
  <si>
    <t>ОТЧЁТ</t>
  </si>
  <si>
    <t xml:space="preserve">по затратам на управление, содержание и текущий ремонт общего имущества многоквартирного дома </t>
  </si>
  <si>
    <t>Работы выполнены</t>
  </si>
  <si>
    <t>ООО "РЭП №1"</t>
  </si>
  <si>
    <t>г. Камышин</t>
  </si>
  <si>
    <t xml:space="preserve">Площадь дома (м2)    -  </t>
  </si>
  <si>
    <t>Долг  по оплате на 01.01.2012 г.</t>
  </si>
  <si>
    <t>Перерасход (-), экономия (+) по выполненным работам на начало года</t>
  </si>
  <si>
    <t>Начислено</t>
  </si>
  <si>
    <t>Оплачено</t>
  </si>
  <si>
    <t>Выполнено работ в отчетном году</t>
  </si>
  <si>
    <t>Долг на 01.01.2013 г.</t>
  </si>
  <si>
    <t>Перерасход (-), экономия (+) по выполненным работам на конец года</t>
  </si>
  <si>
    <t>Фактический уровень платежей (%)</t>
  </si>
  <si>
    <t>Статья расходов</t>
  </si>
  <si>
    <t>Наименование работ по содержанию общего имущества</t>
  </si>
  <si>
    <t>Сумма затрат, руб.</t>
  </si>
  <si>
    <t>Управление</t>
  </si>
  <si>
    <t>Управление жилым фондом</t>
  </si>
  <si>
    <t xml:space="preserve">Общехозяйственные расходы, связанные с обеспечением содержания и текущего ремонта общего имущества многоквартирных домов: ведение технической документации,организация работ с населением, подрядными организациями, с предприятиями, предоставляющими коммунальные услуги, ведение бухгалтерского, технического учета, делопроизводство и т.д. </t>
  </si>
  <si>
    <t>Ведение паспортного режима</t>
  </si>
  <si>
    <t>Регистрация, снятие с регистрационного учета населения, постановка и снятие граждан с воинского учета, оформление по запросам граждан справок установленной формы с места жительства</t>
  </si>
  <si>
    <t>Прием и обработка платежей</t>
  </si>
  <si>
    <t>Ведение лицевых счетов собственников (нанимателей), начисление платы, распечатка и доставка платежных документов, претензионно-исковая работа, услуги почты и банков по приему платежей</t>
  </si>
  <si>
    <t>Содержание</t>
  </si>
  <si>
    <t>Содержание общего имущества МКД</t>
  </si>
  <si>
    <t>Содержание придомовой территории</t>
  </si>
  <si>
    <t>Работа дворников по уборке придомовой территории</t>
  </si>
  <si>
    <t>Уборка подъездов</t>
  </si>
  <si>
    <t>Работа уборщика подъездов</t>
  </si>
  <si>
    <t>Техническое обслуживание лифтового хозяйства</t>
  </si>
  <si>
    <t>Обеспечение бесперебойной работы лифтов, круглосуточное аварийное обслуживание, мытье кабины лифта</t>
  </si>
  <si>
    <t>Вывоз бытового мусора</t>
  </si>
  <si>
    <t>Вывоз твердых бытовых отходов</t>
  </si>
  <si>
    <t>Обслуживание ВДГО</t>
  </si>
  <si>
    <t>Затраты на обслуживание внутридомового газового оборудования</t>
  </si>
  <si>
    <t>Услуги АДС</t>
  </si>
  <si>
    <t>Затраты на аварийно-диспетчерскую службу</t>
  </si>
  <si>
    <t>Текущий ремонт</t>
  </si>
  <si>
    <t>1. Устранение неисправностей кровель</t>
  </si>
  <si>
    <t>2. Ремонт лестничных клеток</t>
  </si>
  <si>
    <t>3. Ремонт прочих конструктивных элементов</t>
  </si>
  <si>
    <t>4. Замена и ремонт трубопровода ХВС, ГВС, отопления</t>
  </si>
  <si>
    <t>5. Замена трубопровода канализации</t>
  </si>
  <si>
    <t>6. Замена запорной арматуры (затворы, задвижки, вентиля, краны)</t>
  </si>
  <si>
    <t>7. Замена внутренних пожарных кранов</t>
  </si>
  <si>
    <t>8. Электротехническе работы</t>
  </si>
  <si>
    <t>9. Текущий ремонт объектов благоустройства</t>
  </si>
  <si>
    <t>ИТОГО:</t>
  </si>
  <si>
    <t>по ул.5 мкр дом 23 за 2012 г.</t>
  </si>
  <si>
    <t>Технические осмотры, обследования, испытания, уборка мусора с кровли, установка и укрепление стекол, закрытие подвальных и чердачных дверей на замки, техническое обслуживание общих коммуникаций, технических устройств и технических помещений, промывка системы центрального отопления и горячего водоснабжения, ликвидация воздушных пробок, прочистка канализационных стояков, прочее</t>
  </si>
  <si>
    <t>латочный в 1 слой</t>
  </si>
  <si>
    <t>3 выезда по устранению свища с применением сварки, 0,7 п.м.</t>
  </si>
  <si>
    <t>6 пог метра</t>
  </si>
  <si>
    <t>3 шт.</t>
  </si>
  <si>
    <t>Протяжка и разброска б/соединений 192 шт., очистка от пыли, мусора групп щит и рубильн 31 шт., смена электропроводки 0,4 п.м., 2 шт.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</si>
</sst>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</numFmts>
  <fonts count="46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2" fontId="7" fillId="0" borderId="11" xfId="0" applyNumberFormat="1" applyFont="1" applyFill="1" applyBorder="1" applyAlignment="1" applyProtection="1">
      <alignment vertical="top"/>
      <protection/>
    </xf>
    <xf numFmtId="164" fontId="7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top"/>
      <protection/>
    </xf>
    <xf numFmtId="0" fontId="10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justify" vertical="top" wrapText="1"/>
      <protection/>
    </xf>
    <xf numFmtId="2" fontId="7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 vertical="top" wrapText="1"/>
    </xf>
    <xf numFmtId="0" fontId="3" fillId="0" borderId="11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165" fontId="10" fillId="0" borderId="11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2" fontId="1" fillId="0" borderId="11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9"/>
  <sheetViews>
    <sheetView tabSelected="1" zoomScale="85" zoomScaleNormal="85" zoomScalePageLayoutView="0" workbookViewId="0" topLeftCell="A1">
      <selection activeCell="D15" sqref="D15"/>
    </sheetView>
  </sheetViews>
  <sheetFormatPr defaultColWidth="9.140625" defaultRowHeight="12.75"/>
  <cols>
    <col min="1" max="1" width="3.140625" style="1" customWidth="1"/>
    <col min="2" max="2" width="40.8515625" style="1" customWidth="1"/>
    <col min="3" max="3" width="49.421875" style="1" customWidth="1"/>
    <col min="4" max="4" width="16.28125" style="1" customWidth="1"/>
    <col min="5" max="16384" width="9.140625" style="1" customWidth="1"/>
  </cols>
  <sheetData>
    <row r="1" spans="2:4" ht="15">
      <c r="B1" s="30" t="s">
        <v>0</v>
      </c>
      <c r="C1" s="30"/>
      <c r="D1" s="30"/>
    </row>
    <row r="2" spans="2:4" ht="13.5">
      <c r="B2" s="31" t="s">
        <v>1</v>
      </c>
      <c r="C2" s="31"/>
      <c r="D2" s="31"/>
    </row>
    <row r="3" spans="2:4" ht="13.5">
      <c r="B3" s="31" t="s">
        <v>49</v>
      </c>
      <c r="C3" s="31"/>
      <c r="D3" s="31"/>
    </row>
    <row r="4" ht="12.75">
      <c r="B4" s="2" t="s">
        <v>2</v>
      </c>
    </row>
    <row r="5" ht="12.75">
      <c r="B5" s="2" t="s">
        <v>3</v>
      </c>
    </row>
    <row r="6" ht="3" customHeight="1">
      <c r="B6" s="3"/>
    </row>
    <row r="7" ht="12.75">
      <c r="B7" s="2" t="s">
        <v>4</v>
      </c>
    </row>
    <row r="9" spans="2:4" ht="12.75">
      <c r="B9"/>
      <c r="C9" s="4" t="s">
        <v>5</v>
      </c>
      <c r="D9" s="4">
        <v>4373.1</v>
      </c>
    </row>
    <row r="10" ht="6" customHeight="1">
      <c r="B10" s="5"/>
    </row>
    <row r="11" ht="5.25" customHeight="1"/>
    <row r="12" spans="2:4" ht="13.5">
      <c r="B12" s="6"/>
      <c r="C12" s="7" t="s">
        <v>6</v>
      </c>
      <c r="D12" s="8">
        <v>31816.74</v>
      </c>
    </row>
    <row r="13" spans="2:4" ht="13.5">
      <c r="B13" s="6"/>
      <c r="C13" s="7" t="s">
        <v>7</v>
      </c>
      <c r="D13" s="8">
        <v>50520.88</v>
      </c>
    </row>
    <row r="14" spans="2:4" ht="13.5">
      <c r="B14" s="6"/>
      <c r="C14" s="7" t="s">
        <v>8</v>
      </c>
      <c r="D14" s="8">
        <v>319063.77</v>
      </c>
    </row>
    <row r="15" spans="2:4" ht="13.5">
      <c r="B15" s="6"/>
      <c r="C15" s="7" t="s">
        <v>9</v>
      </c>
      <c r="D15" s="8">
        <v>320848.06</v>
      </c>
    </row>
    <row r="16" spans="2:4" ht="13.5">
      <c r="B16" s="6"/>
      <c r="C16" s="7" t="s">
        <v>10</v>
      </c>
      <c r="D16" s="8">
        <f>D45</f>
        <v>281207.875501828</v>
      </c>
    </row>
    <row r="17" spans="2:4" ht="13.5">
      <c r="B17" s="6"/>
      <c r="C17" s="7" t="s">
        <v>11</v>
      </c>
      <c r="D17" s="8">
        <f>D12+D14-D15</f>
        <v>30032.45000000001</v>
      </c>
    </row>
    <row r="18" spans="2:4" ht="13.5">
      <c r="B18" s="6"/>
      <c r="C18" s="7" t="s">
        <v>12</v>
      </c>
      <c r="D18" s="8">
        <f>D13+D14-D16</f>
        <v>88376.77449817205</v>
      </c>
    </row>
    <row r="19" spans="2:4" ht="13.5">
      <c r="B19" s="6"/>
      <c r="C19" s="7" t="s">
        <v>13</v>
      </c>
      <c r="D19" s="9">
        <f>D15/D14*100</f>
        <v>100.55922676523255</v>
      </c>
    </row>
    <row r="20" ht="12.75">
      <c r="B20" s="10"/>
    </row>
    <row r="21" spans="2:4" ht="12.75">
      <c r="B21" s="11" t="s">
        <v>14</v>
      </c>
      <c r="C21" s="11" t="s">
        <v>15</v>
      </c>
      <c r="D21" s="12" t="s">
        <v>16</v>
      </c>
    </row>
    <row r="22" spans="2:4" ht="12.75">
      <c r="B22" s="13">
        <v>1</v>
      </c>
      <c r="C22" s="13">
        <v>2</v>
      </c>
      <c r="D22" s="13">
        <v>3</v>
      </c>
    </row>
    <row r="23" spans="2:4" ht="13.5">
      <c r="B23" s="13"/>
      <c r="C23" s="14" t="s">
        <v>17</v>
      </c>
      <c r="D23" s="29">
        <f>1.1159462*36210.36</f>
        <v>40408.813642632</v>
      </c>
    </row>
    <row r="24" spans="2:4" ht="60.75">
      <c r="B24" s="15" t="s">
        <v>18</v>
      </c>
      <c r="C24" s="16" t="s">
        <v>19</v>
      </c>
      <c r="D24" s="17">
        <f>D23-D25-D26</f>
        <v>30077.562994061995</v>
      </c>
    </row>
    <row r="25" spans="2:4" ht="30">
      <c r="B25" s="15" t="s">
        <v>20</v>
      </c>
      <c r="C25" s="16" t="s">
        <v>21</v>
      </c>
      <c r="D25" s="17">
        <f>D9*0.08141*12</f>
        <v>4272.168852000001</v>
      </c>
    </row>
    <row r="26" spans="2:4" ht="30">
      <c r="B26" s="15" t="s">
        <v>22</v>
      </c>
      <c r="C26" s="16" t="s">
        <v>23</v>
      </c>
      <c r="D26" s="17">
        <f>D9*1.3855347</f>
        <v>6059.081796570001</v>
      </c>
    </row>
    <row r="27" spans="2:4" ht="13.5">
      <c r="B27" s="15"/>
      <c r="C27" s="18" t="s">
        <v>24</v>
      </c>
      <c r="D27" s="19">
        <f>SUM(D28:D34)</f>
        <v>142954.161859196</v>
      </c>
    </row>
    <row r="28" spans="2:4" ht="71.25">
      <c r="B28" s="15" t="s">
        <v>25</v>
      </c>
      <c r="C28" s="20" t="s">
        <v>50</v>
      </c>
      <c r="D28" s="8">
        <v>27409.1</v>
      </c>
    </row>
    <row r="29" spans="2:4" ht="20.25" customHeight="1">
      <c r="B29" s="15" t="s">
        <v>26</v>
      </c>
      <c r="C29" s="7" t="s">
        <v>27</v>
      </c>
      <c r="D29" s="8">
        <f>0.9995794*55800.46</f>
        <v>55776.990326524</v>
      </c>
    </row>
    <row r="30" spans="2:4" ht="18" customHeight="1">
      <c r="B30" s="15" t="s">
        <v>28</v>
      </c>
      <c r="C30" s="7" t="s">
        <v>29</v>
      </c>
      <c r="D30" s="8">
        <v>0</v>
      </c>
    </row>
    <row r="31" spans="2:4" ht="30.75" customHeight="1">
      <c r="B31" s="15" t="s">
        <v>30</v>
      </c>
      <c r="C31" s="20" t="s">
        <v>31</v>
      </c>
      <c r="D31" s="8">
        <v>0</v>
      </c>
    </row>
    <row r="32" spans="2:4" ht="27" customHeight="1">
      <c r="B32" s="15" t="s">
        <v>32</v>
      </c>
      <c r="C32" s="21" t="s">
        <v>33</v>
      </c>
      <c r="D32" s="8">
        <f>1.0571432*28331.59</f>
        <v>29950.547713688004</v>
      </c>
    </row>
    <row r="33" spans="2:4" ht="13.5">
      <c r="B33" s="15" t="s">
        <v>34</v>
      </c>
      <c r="C33" s="7" t="s">
        <v>35</v>
      </c>
      <c r="D33" s="8">
        <v>0</v>
      </c>
    </row>
    <row r="34" spans="2:4" ht="13.5">
      <c r="B34" s="15" t="s">
        <v>36</v>
      </c>
      <c r="C34" s="7" t="s">
        <v>37</v>
      </c>
      <c r="D34" s="8">
        <f>29912.52*0.9968242</f>
        <v>29817.523818984002</v>
      </c>
    </row>
    <row r="35" spans="2:4" ht="13.5">
      <c r="B35" s="22"/>
      <c r="C35" s="18" t="s">
        <v>38</v>
      </c>
      <c r="D35" s="19">
        <f>SUM(D36:D44)</f>
        <v>97844.9</v>
      </c>
    </row>
    <row r="36" spans="2:4" ht="13.5">
      <c r="B36" s="23" t="s">
        <v>39</v>
      </c>
      <c r="C36" s="7" t="s">
        <v>51</v>
      </c>
      <c r="D36" s="8">
        <v>73831.8</v>
      </c>
    </row>
    <row r="37" spans="2:4" ht="13.5">
      <c r="B37" s="24" t="s">
        <v>40</v>
      </c>
      <c r="C37" s="7"/>
      <c r="D37" s="8">
        <v>0</v>
      </c>
    </row>
    <row r="38" spans="2:4" ht="13.5">
      <c r="B38" s="23" t="s">
        <v>41</v>
      </c>
      <c r="C38" s="7"/>
      <c r="D38" s="8">
        <v>0</v>
      </c>
    </row>
    <row r="39" spans="2:4" ht="22.5">
      <c r="B39" s="23" t="s">
        <v>42</v>
      </c>
      <c r="C39" s="7" t="s">
        <v>52</v>
      </c>
      <c r="D39" s="8">
        <v>2167.1</v>
      </c>
    </row>
    <row r="40" spans="2:4" ht="13.5">
      <c r="B40" s="23" t="s">
        <v>43</v>
      </c>
      <c r="C40" s="7" t="s">
        <v>53</v>
      </c>
      <c r="D40" s="8">
        <v>12013.2</v>
      </c>
    </row>
    <row r="41" spans="2:4" ht="22.5">
      <c r="B41" s="23" t="s">
        <v>44</v>
      </c>
      <c r="C41" s="7" t="s">
        <v>54</v>
      </c>
      <c r="D41" s="8">
        <v>645.9</v>
      </c>
    </row>
    <row r="42" spans="2:4" ht="13.5">
      <c r="B42" s="23" t="s">
        <v>45</v>
      </c>
      <c r="C42" s="7"/>
      <c r="D42" s="8">
        <v>0</v>
      </c>
    </row>
    <row r="43" spans="2:4" ht="20.25">
      <c r="B43" s="23" t="s">
        <v>46</v>
      </c>
      <c r="C43" s="20" t="s">
        <v>55</v>
      </c>
      <c r="D43" s="8">
        <v>9186.9</v>
      </c>
    </row>
    <row r="44" spans="2:4" ht="13.5">
      <c r="B44" s="23" t="s">
        <v>47</v>
      </c>
      <c r="C44" s="7"/>
      <c r="D44" s="8">
        <v>0</v>
      </c>
    </row>
    <row r="45" spans="2:5" ht="15">
      <c r="B45" s="25"/>
      <c r="C45" s="18" t="s">
        <v>48</v>
      </c>
      <c r="D45" s="26">
        <f>SUM(D35+D27+D23)</f>
        <v>281207.875501828</v>
      </c>
      <c r="E45" s="27"/>
    </row>
    <row r="47" spans="2:4" ht="13.5">
      <c r="B47" s="31"/>
      <c r="C47" s="31"/>
      <c r="D47" s="31"/>
    </row>
    <row r="49" ht="12.75">
      <c r="B49" s="28"/>
    </row>
  </sheetData>
  <sheetProtection selectLockedCells="1" selectUnlockedCells="1"/>
  <mergeCells count="4">
    <mergeCell ref="B1:D1"/>
    <mergeCell ref="B2:D2"/>
    <mergeCell ref="B3:D3"/>
    <mergeCell ref="B47:D47"/>
  </mergeCells>
  <printOptions/>
  <pageMargins left="0.2798611111111111" right="0.19027777777777777" top="0.5097222222222222" bottom="0.20972222222222223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2013-06-27T12:36:13Z</dcterms:modified>
  <cp:category/>
  <cp:version/>
  <cp:contentType/>
  <cp:contentStatus/>
</cp:coreProperties>
</file>