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<sst xmlns="http://schemas.openxmlformats.org/spreadsheetml/2006/main" count="57" uniqueCount="57">
  <si>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</si>
  <si>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</si>
  <si>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10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</si>
  <si>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</si>
  <si>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</si>
  <si>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</si>
  <si>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</si>
  <si>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</si>
  <si>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</si>
  <si>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</si>
  <si>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</si>
  <si>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</si>
  <si>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</si>
  <si>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</si>
  <si>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</si>
  <si>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</si>
  <si>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</si>
  <si>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</si>
  <si>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</si>
  <si>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</si>
  <si>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</si>
  <si>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</si>
  <si>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</si>
  <si>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</si>
  <si>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</si>
  <si>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</si>
  <si>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</si>
  <si>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</si>
  <si>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</si>
  <si>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</si>
  <si>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</si>
  <si>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</si>
  <si>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</si>
  <si>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</si>
  <si>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</si>
  <si>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</si>
  <si>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</si>
  <si>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</si>
  <si>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</si>
  <si>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</si>
  <si>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</si>
  <si>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</si>
  <si>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латочный в 1 слой, 80 м2</t>
  </si>
  <si>
    <t>2. Ремонт лестничных клеток</t>
  </si>
  <si>
    <t>3. Ремонт прочих конструктивных элементов</t>
  </si>
  <si>
    <t>Ремонт межпанельнвх швов 8 п.м.</t>
  </si>
  <si>
    <t>4. Замена и ремонт трубопровода ХВС, ГВС, отопления</t>
  </si>
  <si>
    <t>Ремонт межпанельных швов 2,2 п.м.. Устранение свища трубопровода с применение м сварки 2 выезда</t>
  </si>
  <si>
    <t>5. Замена трубопровода канализации</t>
  </si>
  <si>
    <t>2 п.м. диаметром 100мм</t>
  </si>
  <si>
    <t>6. Замена запорной арматуры (затворы, задвижки, вентиля, краны)</t>
  </si>
  <si>
    <t>2 шт.</t>
  </si>
  <si>
    <t>7. Замена внутренних пожарных кранов</t>
  </si>
  <si>
    <t>8. Электротехническе работы</t>
  </si>
  <si>
    <t>Протяжка и разброска б/соединений 174 шт., очистка от пыли, мусора групп щит и рубильн 21 шт., смена 1п автомата 2 шт., смена пакетника 1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</si>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</sst>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23" fillId="0" borderId="11" xfId="0" applyNumberFormat="1" applyFont="1" applyFill="1" applyBorder="1" applyAlignment="1" applyProtection="1">
      <alignment vertical="top"/>
      <protection/>
    </xf>
    <xf numFmtId="2" fontId="24" fillId="0" borderId="11" xfId="0" applyNumberFormat="1" applyFont="1" applyFill="1" applyBorder="1" applyAlignment="1" applyProtection="1">
      <alignment vertical="top"/>
      <protection/>
    </xf>
    <xf numFmtId="164" fontId="24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0" fillId="0" borderId="11" xfId="0" applyNumberFormat="1" applyFont="1" applyFill="1" applyBorder="1" applyAlignment="1" applyProtection="1">
      <alignment horizontal="center" vertical="top"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5" fillId="0" borderId="11" xfId="0" applyNumberFormat="1" applyFont="1" applyFill="1" applyBorder="1" applyAlignment="1" applyProtection="1">
      <alignment horizontal="center" vertical="top"/>
      <protection/>
    </xf>
    <xf numFmtId="0" fontId="26" fillId="0" borderId="11" xfId="0" applyNumberFormat="1" applyFont="1" applyFill="1" applyBorder="1" applyAlignment="1" applyProtection="1">
      <alignment horizontal="left" vertical="top"/>
      <protection/>
    </xf>
    <xf numFmtId="0" fontId="19" fillId="0" borderId="11" xfId="0" applyNumberFormat="1" applyFont="1" applyFill="1" applyBorder="1" applyAlignment="1" applyProtection="1">
      <alignment horizontal="right" vertical="top"/>
      <protection/>
    </xf>
    <xf numFmtId="0" fontId="27" fillId="0" borderId="11" xfId="0" applyNumberFormat="1" applyFont="1" applyFill="1" applyBorder="1" applyAlignment="1" applyProtection="1">
      <alignment horizontal="left" vertical="top"/>
      <protection/>
    </xf>
    <xf numFmtId="0" fontId="23" fillId="0" borderId="11" xfId="0" applyNumberFormat="1" applyFont="1" applyFill="1" applyBorder="1" applyAlignment="1" applyProtection="1">
      <alignment horizontal="justify" vertical="top" wrapText="1"/>
      <protection/>
    </xf>
    <xf numFmtId="2" fontId="24" fillId="0" borderId="11" xfId="0" applyNumberFormat="1" applyFont="1" applyFill="1" applyBorder="1" applyAlignment="1" applyProtection="1">
      <alignment horizontal="right" vertical="top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2" fontId="19" fillId="0" borderId="11" xfId="0" applyNumberFormat="1" applyFont="1" applyFill="1" applyBorder="1" applyAlignment="1" applyProtection="1">
      <alignment vertical="top"/>
      <protection/>
    </xf>
    <xf numFmtId="0" fontId="23" fillId="0" borderId="1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>
      <alignment vertical="top" wrapText="1"/>
    </xf>
    <xf numFmtId="0" fontId="20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165" fontId="27" fillId="0" borderId="11" xfId="0" applyNumberFormat="1" applyFont="1" applyFill="1" applyBorder="1" applyAlignment="1" applyProtection="1">
      <alignment vertical="top" wrapText="1"/>
      <protection/>
    </xf>
    <xf numFmtId="0" fontId="23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8" fillId="0" borderId="11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2713.1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21848.78</v>
      </c>
    </row>
    <row r="13" spans="2:4" ht="13.5">
      <c r="B13" s="6"/>
      <c r="C13" s="7" t="s">
        <v>8</v>
      </c>
      <c r="D13" s="8">
        <v>31631.23</v>
      </c>
    </row>
    <row r="14" spans="2:4" ht="13.5">
      <c r="B14" s="6"/>
      <c r="C14" s="7" t="s">
        <v>9</v>
      </c>
      <c r="D14" s="8">
        <v>198217.7</v>
      </c>
    </row>
    <row r="15" spans="2:4" ht="13.5">
      <c r="B15" s="6"/>
      <c r="C15" s="7" t="s">
        <v>10</v>
      </c>
      <c r="D15" s="8">
        <v>197873.91</v>
      </c>
    </row>
    <row r="16" spans="2:4" ht="13.5">
      <c r="B16" s="6"/>
      <c r="C16" s="7" t="s">
        <v>11</v>
      </c>
      <c r="D16" s="8">
        <f>D45</f>
        <v>170198.951039436</v>
      </c>
    </row>
    <row r="17" spans="2:4" ht="13.5">
      <c r="B17" s="6"/>
      <c r="C17" s="7" t="s">
        <v>12</v>
      </c>
      <c r="D17" s="8">
        <f>D12+D14-D15</f>
        <v>22192.570000000007</v>
      </c>
    </row>
    <row r="18" spans="2:4" ht="13.5">
      <c r="B18" s="6"/>
      <c r="C18" s="7" t="s">
        <v>13</v>
      </c>
      <c r="D18" s="8">
        <f>D13+D14-D16</f>
        <v>59649.97896056401</v>
      </c>
    </row>
    <row r="19" spans="2:4" ht="13.5">
      <c r="B19" s="6"/>
      <c r="C19" s="7" t="s">
        <v>14</v>
      </c>
      <c r="D19" s="9">
        <f>D15/D14*100</f>
        <v>99.82655938395007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15">
        <f>22496.11*1.1159462</f>
        <v>25104.448469282</v>
      </c>
    </row>
    <row r="24" spans="2:4" ht="60.75">
      <c r="B24" s="16" t="s">
        <v>19</v>
      </c>
      <c r="C24" s="17" t="s">
        <v>20</v>
      </c>
      <c r="D24" s="18">
        <f>D23-D25-D26</f>
        <v>18694.872622712002</v>
      </c>
    </row>
    <row r="25" spans="2:4" ht="30">
      <c r="B25" s="16" t="s">
        <v>21</v>
      </c>
      <c r="C25" s="17" t="s">
        <v>22</v>
      </c>
      <c r="D25" s="18">
        <f>D9*0.08141*12</f>
        <v>2650.4816520000004</v>
      </c>
    </row>
    <row r="26" spans="2:4" ht="30">
      <c r="B26" s="16" t="s">
        <v>23</v>
      </c>
      <c r="C26" s="17" t="s">
        <v>24</v>
      </c>
      <c r="D26" s="18">
        <f>D9*1.3855347</f>
        <v>3759.0941945699997</v>
      </c>
    </row>
    <row r="27" spans="2:4" ht="13.5">
      <c r="B27" s="16"/>
      <c r="C27" s="19" t="s">
        <v>25</v>
      </c>
      <c r="D27" s="20">
        <f>SUM(D28:D34)</f>
        <v>103657.502570154</v>
      </c>
    </row>
    <row r="28" spans="2:4" ht="71.25">
      <c r="B28" s="16" t="s">
        <v>26</v>
      </c>
      <c r="C28" s="21" t="s">
        <v>27</v>
      </c>
      <c r="D28" s="8">
        <v>28060.7</v>
      </c>
    </row>
    <row r="29" spans="2:4" ht="20.25" customHeight="1">
      <c r="B29" s="16" t="s">
        <v>28</v>
      </c>
      <c r="C29" s="7" t="s">
        <v>29</v>
      </c>
      <c r="D29" s="8">
        <f>0.9995794*34667.67</f>
        <v>34653.088777998</v>
      </c>
    </row>
    <row r="30" spans="2:4" ht="18" customHeight="1">
      <c r="B30" s="16" t="s">
        <v>30</v>
      </c>
      <c r="C30" s="7" t="s">
        <v>31</v>
      </c>
      <c r="D30" s="8">
        <v>0</v>
      </c>
    </row>
    <row r="31" spans="2:4" ht="30.75" customHeight="1">
      <c r="B31" s="16" t="s">
        <v>32</v>
      </c>
      <c r="C31" s="21" t="s">
        <v>33</v>
      </c>
      <c r="D31" s="8">
        <v>0</v>
      </c>
    </row>
    <row r="32" spans="2:4" ht="27" customHeight="1">
      <c r="B32" s="16" t="s">
        <v>34</v>
      </c>
      <c r="C32" s="22" t="s">
        <v>35</v>
      </c>
      <c r="D32" s="8">
        <f>17594.37*1.0571432</f>
        <v>18599.768603784</v>
      </c>
    </row>
    <row r="33" spans="2:4" ht="13.5">
      <c r="B33" s="16" t="s">
        <v>36</v>
      </c>
      <c r="C33" s="7" t="s">
        <v>37</v>
      </c>
      <c r="D33" s="8">
        <v>3820.3</v>
      </c>
    </row>
    <row r="34" spans="2:4" ht="13.5">
      <c r="B34" s="16" t="s">
        <v>38</v>
      </c>
      <c r="C34" s="7" t="s">
        <v>39</v>
      </c>
      <c r="D34" s="8">
        <f>18582.66*0.9968242</f>
        <v>18523.645188372</v>
      </c>
    </row>
    <row r="35" spans="2:4" ht="13.5">
      <c r="B35" s="23"/>
      <c r="C35" s="19" t="s">
        <v>40</v>
      </c>
      <c r="D35" s="20">
        <f>SUM(D36:D44)</f>
        <v>41437</v>
      </c>
    </row>
    <row r="36" spans="2:4" ht="13.5">
      <c r="B36" s="24" t="s">
        <v>41</v>
      </c>
      <c r="C36" s="7" t="s">
        <v>42</v>
      </c>
      <c r="D36" s="8">
        <v>24407.2</v>
      </c>
    </row>
    <row r="37" spans="2:4" ht="13.5">
      <c r="B37" s="25" t="s">
        <v>43</v>
      </c>
      <c r="C37" s="7"/>
      <c r="D37" s="8">
        <v>0</v>
      </c>
    </row>
    <row r="38" spans="2:4" ht="13.5">
      <c r="B38" s="24" t="s">
        <v>44</v>
      </c>
      <c r="C38" s="7" t="s">
        <v>45</v>
      </c>
      <c r="D38" s="8">
        <v>2632.2</v>
      </c>
    </row>
    <row r="39" spans="2:4" ht="22.5">
      <c r="B39" s="24" t="s">
        <v>46</v>
      </c>
      <c r="C39" s="26" t="s">
        <v>47</v>
      </c>
      <c r="D39" s="8">
        <v>1908.8</v>
      </c>
    </row>
    <row r="40" spans="2:4" ht="13.5">
      <c r="B40" s="24" t="s">
        <v>48</v>
      </c>
      <c r="C40" s="7" t="s">
        <v>49</v>
      </c>
      <c r="D40" s="8">
        <v>4004.4</v>
      </c>
    </row>
    <row r="41" spans="2:4" ht="22.5">
      <c r="B41" s="24" t="s">
        <v>50</v>
      </c>
      <c r="C41" s="7" t="s">
        <v>51</v>
      </c>
      <c r="D41" s="8">
        <v>661.1</v>
      </c>
    </row>
    <row r="42" spans="2:4" ht="13.5">
      <c r="B42" s="24" t="s">
        <v>52</v>
      </c>
      <c r="C42" s="7"/>
      <c r="D42" s="8">
        <v>0</v>
      </c>
    </row>
    <row r="43" spans="2:4" ht="30">
      <c r="B43" s="24" t="s">
        <v>53</v>
      </c>
      <c r="C43" s="21" t="s">
        <v>54</v>
      </c>
      <c r="D43" s="8">
        <v>7823.3</v>
      </c>
    </row>
    <row r="44" spans="2:4" ht="13.5">
      <c r="B44" s="24" t="s">
        <v>55</v>
      </c>
      <c r="C44" s="7"/>
      <c r="D44" s="8"/>
    </row>
    <row r="45" spans="2:5" ht="15">
      <c r="B45" s="27"/>
      <c r="C45" s="19" t="s">
        <v>56</v>
      </c>
      <c r="D45" s="28">
        <f>SUM(D35+D27+D23)</f>
        <v>170198.951039436</v>
      </c>
      <c r="E45" s="29"/>
    </row>
    <row r="47" spans="2:4" ht="13.5">
      <c r="B47" s="32"/>
      <c r="C47" s="32"/>
      <c r="D47" s="32"/>
    </row>
    <row r="49" ht="12.75">
      <c r="B49" s="30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2013-06-27T12:28:27Z</dcterms:modified>
  <cp:category/>
  <cp:version/>
  <cp:contentType/>
  <cp:contentStatus/>
</cp:coreProperties>
</file>