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31" windowWidth="1416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<sst xmlns="http://schemas.openxmlformats.org/spreadsheetml/2006/main" count="3009" uniqueCount="135">
  <si>
    <t>Начислено</t>
  </si>
  <si>
    <t>Расход</t>
  </si>
  <si>
    <t>Экономия (перерасход)</t>
  </si>
  <si>
    <t>ООО "РЭП-1" (обсл.придом.терр.)</t>
  </si>
  <si>
    <t>Содерж. придом. терр. с разбивкой по тарифу:</t>
  </si>
  <si>
    <t>6-13 ЭТАЖ.ДОМА СПОЛН.БЛАГ.ЛИФ.И Э/ПЛИТ</t>
  </si>
  <si>
    <t>ООО "РЭП-1" (Т/О)</t>
  </si>
  <si>
    <t>Содерж. жилья с разбивкой по тарифу:</t>
  </si>
  <si>
    <t>Текущий ремонт с разбивкой по тарифу:</t>
  </si>
  <si>
    <t>ООО "РЭП-1" (Электроэнергия)</t>
  </si>
  <si>
    <t>Эл.энергия с разбивкой по тарифу:</t>
  </si>
  <si>
    <t>ЭЛЕКТРОЭНЕГИЯ ПО НОРМАТИВУ С ЛИФТОМ С ЭЛ.ПЛИТАМИ</t>
  </si>
  <si>
    <t>ООО "РЭП-1"(АДС)</t>
  </si>
  <si>
    <t>Услуги АДС с разбивкой по тарифу:</t>
  </si>
  <si>
    <t>ООО "РЭП-1"(Лифтсервис-1)</t>
  </si>
  <si>
    <t>Лифт с разбивкой по тарифу:</t>
  </si>
  <si>
    <t>ООО "РЭП-1"(Мусор)</t>
  </si>
  <si>
    <t>Услуги по мусору с разбивкой по тарифу:</t>
  </si>
  <si>
    <t>ООО "РЭП-1"(Упр. жил. фондом)</t>
  </si>
  <si>
    <t>Услуги ЖКХ с разбивкой по тарифу:</t>
  </si>
  <si>
    <t>ИТОГО</t>
  </si>
  <si>
    <t>2011г</t>
  </si>
  <si>
    <t>Итого оплачено</t>
  </si>
  <si>
    <t>Недоплата</t>
  </si>
  <si>
    <t>5 мкр д 46</t>
  </si>
  <si>
    <t>5 мкр дом 47</t>
  </si>
  <si>
    <t>5 мкр дом 10</t>
  </si>
  <si>
    <t>4-5 ЭТАЖНЫЕ ДОМА С ПОЛ БЛАГОУСТРОЙСТВОМ</t>
  </si>
  <si>
    <t>ООО "РЭП-1" (ОГО))</t>
  </si>
  <si>
    <t>Обсл.газ.оборудования с разбивкой по тарифу:</t>
  </si>
  <si>
    <t xml:space="preserve">Начислено </t>
  </si>
  <si>
    <t>5 мкр дом 100</t>
  </si>
  <si>
    <t>5 мкр дом 100А</t>
  </si>
  <si>
    <t>5 мкр дом 101</t>
  </si>
  <si>
    <t>5 мкр дом 11</t>
  </si>
  <si>
    <t>5 мкр дом 11А</t>
  </si>
  <si>
    <t>5 мкр дом 13</t>
  </si>
  <si>
    <t>5 мкр дом 14</t>
  </si>
  <si>
    <t>5 мкр дом 15</t>
  </si>
  <si>
    <t>5 мкр дом 16</t>
  </si>
  <si>
    <t>5 мкр дом 17</t>
  </si>
  <si>
    <t>5 мкр дом 18</t>
  </si>
  <si>
    <t>5 мкр дом 19</t>
  </si>
  <si>
    <t>5 мкр дом 20</t>
  </si>
  <si>
    <t>5 мкр дом 21</t>
  </si>
  <si>
    <t>5 мкр дом 22</t>
  </si>
  <si>
    <t>5 мкр дом 23</t>
  </si>
  <si>
    <t>5 мкр дом 24</t>
  </si>
  <si>
    <t>5 мкр дом 23А</t>
  </si>
  <si>
    <t>5 мкр дом 25</t>
  </si>
  <si>
    <t>5 мкр дом 25А</t>
  </si>
  <si>
    <t>5 мкр дом 26</t>
  </si>
  <si>
    <t>5 мкр дом 27</t>
  </si>
  <si>
    <t>5 мкр дом 28</t>
  </si>
  <si>
    <t>5 мкр д 3В</t>
  </si>
  <si>
    <t>5 мкр д 3Г</t>
  </si>
  <si>
    <t>5 мкр дом 30</t>
  </si>
  <si>
    <t>5 мкр дом 31</t>
  </si>
  <si>
    <t>5 мкр дом 32</t>
  </si>
  <si>
    <t>5 мкр дом 33</t>
  </si>
  <si>
    <t>5 мкр дом 34</t>
  </si>
  <si>
    <t>5 мкр дом 35</t>
  </si>
  <si>
    <t>5 мкр дом 36</t>
  </si>
  <si>
    <t>5 мкр дом 39</t>
  </si>
  <si>
    <t>5 мкр дом 39А</t>
  </si>
  <si>
    <t>5 мкр дом 4</t>
  </si>
  <si>
    <t>5 мкр дом 40</t>
  </si>
  <si>
    <t>5 мкр дом 41</t>
  </si>
  <si>
    <t>5 мкр дом 41А</t>
  </si>
  <si>
    <t>5 мкр дом 42/42А</t>
  </si>
  <si>
    <t>5 мкр дом 43А</t>
  </si>
  <si>
    <t>5 мкр дом 48А</t>
  </si>
  <si>
    <t>5 мкр дом 49</t>
  </si>
  <si>
    <t>5 мкр дом 49А</t>
  </si>
  <si>
    <t>5 мкр дом 5</t>
  </si>
  <si>
    <t>5 мкр дом 50</t>
  </si>
  <si>
    <t>5 мкр дом 50А</t>
  </si>
  <si>
    <t>5 мкр дом 54</t>
  </si>
  <si>
    <t>5 мкр дом 54А</t>
  </si>
  <si>
    <t>5 мкр дом 54Б</t>
  </si>
  <si>
    <t>5 мкр дом 55</t>
  </si>
  <si>
    <t>5 мкр дом 56/56А</t>
  </si>
  <si>
    <t>5 мкр дом 59</t>
  </si>
  <si>
    <t>5 мкр дом 6</t>
  </si>
  <si>
    <t>5 мкр дом 60</t>
  </si>
  <si>
    <t>5 мкр дом 61</t>
  </si>
  <si>
    <t>5 мкр дом 62/62А</t>
  </si>
  <si>
    <t>5 мкр дом 65</t>
  </si>
  <si>
    <t>5 мкр дом 66</t>
  </si>
  <si>
    <t>5 мкр дом 66А</t>
  </si>
  <si>
    <t>5 мкр дом 67</t>
  </si>
  <si>
    <t>5 мкр дом 7</t>
  </si>
  <si>
    <t>5 мкр дом 72</t>
  </si>
  <si>
    <t>5 мкр дом 72А</t>
  </si>
  <si>
    <t>5 мкр дом 8</t>
  </si>
  <si>
    <t>5 мкр дом 9</t>
  </si>
  <si>
    <t>БАЗАРОВА д.105</t>
  </si>
  <si>
    <t>БАЗАРОВА д.107</t>
  </si>
  <si>
    <t>1-3 ЭТАЖНЫЕ ДОМА С ПОЛ БЛАГОУСТРОЙСТВОМ</t>
  </si>
  <si>
    <t>БАЗАРОВА д.109</t>
  </si>
  <si>
    <t>6-13 ДОМА С ПОЛНЫМ БЛАГ. С ЛИФТОМ И ГАЗ</t>
  </si>
  <si>
    <t>БАЗАРОВА д.128</t>
  </si>
  <si>
    <t>БАЗАРОВА д.142</t>
  </si>
  <si>
    <t>БАЗАРОВА д.144</t>
  </si>
  <si>
    <t>6-13 ЭТАЖНЫЕ ДОМА С ПОЛ БЛАГОУСТРОЙСТВОМ</t>
  </si>
  <si>
    <t>6-13ЭТАЖНЫЕ ДОМА С ПОЛ БЛАГОУСТРОЙСТВОМ</t>
  </si>
  <si>
    <t>БАЗАРОВА д.148</t>
  </si>
  <si>
    <t>БАЗАРОВА д.152</t>
  </si>
  <si>
    <t>БАЗАРОВА д.156А</t>
  </si>
  <si>
    <t>БАЗАРОВА д.158</t>
  </si>
  <si>
    <t>БАЗАРОВА д.160</t>
  </si>
  <si>
    <t>ВОИНОВ-ИНТЕРНАЦИОНАЛИСТОВ д.13</t>
  </si>
  <si>
    <t>ВОИНОВ-ИНТЕРНАЦИОНАЛИСТОВ д.13А</t>
  </si>
  <si>
    <t>ВОИНОВ-ИНТЕРНАЦИОНАЛИСТОВ д.15/1</t>
  </si>
  <si>
    <t>ВОИНОВ-ИНТЕРНАЦИОНАЛИСТОВ д.15А</t>
  </si>
  <si>
    <t>ВОИНОВ-ИНТЕРНАЦИОНАЛИСТОВ д.17</t>
  </si>
  <si>
    <t>ВОИНОВ-ИНТЕРНАЦИОНАЛИСТОВ д.17А</t>
  </si>
  <si>
    <t>ВОИНОВ-ИНТЕРНАЦИОНАЛИСТОВ д.19</t>
  </si>
  <si>
    <t>ВОИНОВ-ИНТЕРНАЦИОНАЛИСТОВ д.2</t>
  </si>
  <si>
    <t>ВОИНОВ-ИНТЕРНАЦИОНАЛИСТОВ д.21</t>
  </si>
  <si>
    <t>МЕТАЛЛУРГОВ д.11</t>
  </si>
  <si>
    <t>МЕТАЛЛУРГОВ д.13</t>
  </si>
  <si>
    <t>МЕТАЛЛУРГОВ д.15</t>
  </si>
  <si>
    <t>МЕТАЛЛУРГОВ д.17</t>
  </si>
  <si>
    <t>МЕТАЛЛУРГОВ д.19</t>
  </si>
  <si>
    <t>МЕТАЛЛУРГОВ д.21</t>
  </si>
  <si>
    <t>МЕТАЛЛУРГОВ д.23</t>
  </si>
  <si>
    <t>МЕТАЛЛУРГОВ д.6</t>
  </si>
  <si>
    <t>СПОРТИВНАЯ д.10</t>
  </si>
  <si>
    <t>СПОРТИВНАЯ д.14</t>
  </si>
  <si>
    <t>СПОРТИВНАЯ д.16</t>
  </si>
  <si>
    <t>СПОРТИВНАЯ д.4</t>
  </si>
  <si>
    <t>СПОРТИВНАЯ д.6</t>
  </si>
  <si>
    <t>СПОРТИВНАЯ д.8</t>
  </si>
  <si>
    <t>Сведения о выполнении обязательств по договорам управления в отношении каждого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</si>
</sst>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8" borderId="10" xfId="0" applyFont="1" applyFill="1" applyBorder="1" applyAlignment="1">
      <alignment wrapText="1"/>
    </xf>
    <xf numFmtId="0" fontId="6" fillId="8" borderId="10" xfId="0" applyFont="1" applyFill="1" applyBorder="1" applyAlignment="1">
      <alignment wrapText="1"/>
    </xf>
    <xf numFmtId="0" fontId="7" fillId="8" borderId="10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7" fillId="6" borderId="12" xfId="0" applyFont="1" applyFill="1" applyBorder="1" applyAlignment="1">
      <alignment wrapText="1"/>
    </xf>
    <xf numFmtId="0" fontId="6" fillId="8" borderId="11" xfId="0" applyFont="1" applyFill="1" applyBorder="1" applyAlignment="1">
      <alignment wrapText="1"/>
    </xf>
    <xf numFmtId="0" fontId="7" fillId="8" borderId="12" xfId="0" applyFont="1" applyFill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8" fillId="8" borderId="14" xfId="0" applyFont="1" applyFill="1" applyBorder="1" applyAlignment="1">
      <alignment/>
    </xf>
    <xf numFmtId="0" fontId="8" fillId="8" borderId="15" xfId="0" applyFont="1" applyFill="1" applyBorder="1" applyAlignment="1">
      <alignment/>
    </xf>
    <xf numFmtId="0" fontId="9" fillId="8" borderId="16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9" fillId="6" borderId="16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10" fillId="6" borderId="17" xfId="0" applyFont="1" applyFill="1" applyBorder="1" applyAlignment="1">
      <alignment/>
    </xf>
    <xf numFmtId="0" fontId="0" fillId="0" borderId="0" xfId="0" applyFont="1" applyAlignment="1">
      <alignment/>
    </xf>
    <xf numFmtId="0" fontId="8" fillId="8" borderId="10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9" fillId="6" borderId="14" xfId="0" applyFont="1" applyFill="1" applyBorder="1" applyAlignment="1">
      <alignment/>
    </xf>
    <xf numFmtId="0" fontId="0" fillId="6" borderId="13" xfId="0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4" fillId="6" borderId="18" xfId="0" applyFont="1" applyFill="1" applyBorder="1" applyAlignment="1">
      <alignment wrapText="1"/>
    </xf>
    <xf numFmtId="0" fontId="6" fillId="6" borderId="19" xfId="0" applyFont="1" applyFill="1" applyBorder="1" applyAlignment="1">
      <alignment wrapText="1"/>
    </xf>
    <xf numFmtId="0" fontId="7" fillId="6" borderId="20" xfId="0" applyFont="1" applyFill="1" applyBorder="1" applyAlignment="1">
      <alignment wrapText="1"/>
    </xf>
    <xf numFmtId="0" fontId="4" fillId="8" borderId="18" xfId="0" applyFont="1" applyFill="1" applyBorder="1" applyAlignment="1">
      <alignment wrapText="1"/>
    </xf>
    <xf numFmtId="0" fontId="6" fillId="8" borderId="19" xfId="0" applyFont="1" applyFill="1" applyBorder="1" applyAlignment="1">
      <alignment wrapText="1"/>
    </xf>
    <xf numFmtId="0" fontId="7" fillId="8" borderId="20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6" fillId="6" borderId="15" xfId="0" applyFont="1" applyFill="1" applyBorder="1" applyAlignment="1">
      <alignment wrapText="1"/>
    </xf>
    <xf numFmtId="0" fontId="7" fillId="6" borderId="16" xfId="0" applyFont="1" applyFill="1" applyBorder="1" applyAlignment="1">
      <alignment wrapText="1"/>
    </xf>
    <xf numFmtId="2" fontId="0" fillId="6" borderId="21" xfId="0" applyNumberFormat="1" applyFill="1" applyBorder="1" applyAlignment="1">
      <alignment horizontal="center" vertical="center" wrapText="1"/>
    </xf>
    <xf numFmtId="2" fontId="0" fillId="6" borderId="22" xfId="0" applyNumberFormat="1" applyFill="1" applyBorder="1" applyAlignment="1">
      <alignment horizontal="center" vertical="center" wrapText="1"/>
    </xf>
    <xf numFmtId="2" fontId="0" fillId="6" borderId="23" xfId="0" applyNumberFormat="1" applyFill="1" applyBorder="1" applyAlignment="1">
      <alignment horizontal="center" vertical="center" wrapText="1"/>
    </xf>
    <xf numFmtId="2" fontId="0" fillId="6" borderId="13" xfId="0" applyNumberFormat="1" applyFill="1" applyBorder="1" applyAlignment="1">
      <alignment/>
    </xf>
    <xf numFmtId="2" fontId="0" fillId="6" borderId="24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8" borderId="13" xfId="0" applyNumberFormat="1" applyFill="1" applyBorder="1" applyAlignment="1">
      <alignment/>
    </xf>
    <xf numFmtId="2" fontId="0" fillId="6" borderId="25" xfId="0" applyNumberFormat="1" applyFill="1" applyBorder="1" applyAlignment="1">
      <alignment horizontal="center" vertical="center" wrapText="1"/>
    </xf>
    <xf numFmtId="2" fontId="1" fillId="6" borderId="26" xfId="0" applyNumberFormat="1" applyFont="1" applyFill="1" applyBorder="1" applyAlignment="1">
      <alignment vertical="center" wrapText="1"/>
    </xf>
    <xf numFmtId="2" fontId="1" fillId="6" borderId="27" xfId="0" applyNumberFormat="1" applyFont="1" applyFill="1" applyBorder="1" applyAlignment="1">
      <alignment vertical="center" wrapText="1"/>
    </xf>
    <xf numFmtId="2" fontId="1" fillId="8" borderId="26" xfId="0" applyNumberFormat="1" applyFont="1" applyFill="1" applyBorder="1" applyAlignment="1">
      <alignment vertical="center" wrapText="1"/>
    </xf>
    <xf numFmtId="2" fontId="1" fillId="8" borderId="27" xfId="0" applyNumberFormat="1" applyFont="1" applyFill="1" applyBorder="1" applyAlignment="1">
      <alignment vertical="center" wrapText="1"/>
    </xf>
    <xf numFmtId="2" fontId="1" fillId="8" borderId="24" xfId="0" applyNumberFormat="1" applyFont="1" applyFill="1" applyBorder="1" applyAlignment="1">
      <alignment vertical="center" wrapText="1"/>
    </xf>
    <xf numFmtId="2" fontId="0" fillId="6" borderId="28" xfId="0" applyNumberFormat="1" applyFill="1" applyBorder="1" applyAlignment="1">
      <alignment horizontal="center" vertical="center"/>
    </xf>
    <xf numFmtId="2" fontId="0" fillId="6" borderId="29" xfId="0" applyNumberFormat="1" applyFill="1" applyBorder="1" applyAlignment="1">
      <alignment horizontal="center" vertical="center"/>
    </xf>
    <xf numFmtId="2" fontId="0" fillId="6" borderId="30" xfId="0" applyNumberFormat="1" applyFill="1" applyBorder="1" applyAlignment="1">
      <alignment horizontal="center" vertical="center"/>
    </xf>
    <xf numFmtId="2" fontId="0" fillId="6" borderId="31" xfId="0" applyNumberFormat="1" applyFill="1" applyBorder="1" applyAlignment="1">
      <alignment horizontal="center" vertical="center"/>
    </xf>
    <xf numFmtId="2" fontId="0" fillId="6" borderId="32" xfId="0" applyNumberFormat="1" applyFill="1" applyBorder="1" applyAlignment="1">
      <alignment horizontal="center" vertical="center"/>
    </xf>
    <xf numFmtId="2" fontId="0" fillId="6" borderId="33" xfId="0" applyNumberFormat="1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2" fontId="0" fillId="6" borderId="20" xfId="0" applyNumberFormat="1" applyFill="1" applyBorder="1" applyAlignment="1">
      <alignment horizontal="center" vertical="center"/>
    </xf>
    <xf numFmtId="2" fontId="0" fillId="8" borderId="28" xfId="0" applyNumberFormat="1" applyFill="1" applyBorder="1" applyAlignment="1">
      <alignment horizontal="center" vertical="center"/>
    </xf>
    <xf numFmtId="2" fontId="0" fillId="8" borderId="29" xfId="0" applyNumberFormat="1" applyFill="1" applyBorder="1" applyAlignment="1">
      <alignment horizontal="center" vertical="center"/>
    </xf>
    <xf numFmtId="2" fontId="0" fillId="8" borderId="34" xfId="0" applyNumberFormat="1" applyFill="1" applyBorder="1" applyAlignment="1">
      <alignment horizontal="center" vertical="center"/>
    </xf>
    <xf numFmtId="2" fontId="0" fillId="8" borderId="31" xfId="0" applyNumberFormat="1" applyFill="1" applyBorder="1" applyAlignment="1">
      <alignment horizontal="center" vertical="center"/>
    </xf>
    <xf numFmtId="2" fontId="0" fillId="8" borderId="32" xfId="0" applyNumberFormat="1" applyFill="1" applyBorder="1" applyAlignment="1">
      <alignment horizontal="center" vertical="center"/>
    </xf>
    <xf numFmtId="2" fontId="0" fillId="8" borderId="35" xfId="0" applyNumberFormat="1" applyFill="1" applyBorder="1" applyAlignment="1">
      <alignment horizontal="center" vertical="center"/>
    </xf>
    <xf numFmtId="2" fontId="0" fillId="8" borderId="18" xfId="0" applyNumberFormat="1" applyFill="1" applyBorder="1" applyAlignment="1">
      <alignment horizontal="center" vertical="center"/>
    </xf>
    <xf numFmtId="2" fontId="0" fillId="8" borderId="19" xfId="0" applyNumberFormat="1" applyFill="1" applyBorder="1" applyAlignment="1">
      <alignment horizontal="center" vertical="center"/>
    </xf>
    <xf numFmtId="2" fontId="0" fillId="8" borderId="36" xfId="0" applyNumberFormat="1" applyFill="1" applyBorder="1" applyAlignment="1">
      <alignment horizontal="center" vertical="center"/>
    </xf>
    <xf numFmtId="2" fontId="0" fillId="8" borderId="30" xfId="0" applyNumberFormat="1" applyFill="1" applyBorder="1" applyAlignment="1">
      <alignment horizontal="center" vertical="center"/>
    </xf>
    <xf numFmtId="2" fontId="0" fillId="8" borderId="33" xfId="0" applyNumberFormat="1" applyFill="1" applyBorder="1" applyAlignment="1">
      <alignment horizontal="center" vertical="center"/>
    </xf>
    <xf numFmtId="2" fontId="0" fillId="8" borderId="20" xfId="0" applyNumberForma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2" fontId="3" fillId="8" borderId="39" xfId="0" applyNumberFormat="1" applyFont="1" applyFill="1" applyBorder="1" applyAlignment="1">
      <alignment horizontal="center" vertical="center"/>
    </xf>
    <xf numFmtId="2" fontId="3" fillId="8" borderId="40" xfId="0" applyNumberFormat="1" applyFont="1" applyFill="1" applyBorder="1" applyAlignment="1">
      <alignment horizontal="center" vertical="center"/>
    </xf>
    <xf numFmtId="2" fontId="3" fillId="8" borderId="41" xfId="0" applyNumberFormat="1" applyFont="1" applyFill="1" applyBorder="1" applyAlignment="1">
      <alignment horizontal="center" vertical="center"/>
    </xf>
    <xf numFmtId="2" fontId="3" fillId="8" borderId="42" xfId="0" applyNumberFormat="1" applyFont="1" applyFill="1" applyBorder="1" applyAlignment="1">
      <alignment horizontal="center" vertical="center"/>
    </xf>
    <xf numFmtId="2" fontId="3" fillId="8" borderId="43" xfId="0" applyNumberFormat="1" applyFont="1" applyFill="1" applyBorder="1" applyAlignment="1">
      <alignment horizontal="center" vertical="center"/>
    </xf>
    <xf numFmtId="2" fontId="3" fillId="8" borderId="44" xfId="0" applyNumberFormat="1" applyFont="1" applyFill="1" applyBorder="1" applyAlignment="1">
      <alignment horizontal="center" vertical="center"/>
    </xf>
    <xf numFmtId="2" fontId="0" fillId="8" borderId="45" xfId="0" applyNumberFormat="1" applyFill="1" applyBorder="1" applyAlignment="1">
      <alignment horizontal="center" vertical="center"/>
    </xf>
    <xf numFmtId="2" fontId="0" fillId="8" borderId="46" xfId="0" applyNumberFormat="1" applyFill="1" applyBorder="1" applyAlignment="1">
      <alignment horizontal="center" vertical="center"/>
    </xf>
    <xf numFmtId="2" fontId="0" fillId="8" borderId="47" xfId="0" applyNumberFormat="1" applyFill="1" applyBorder="1" applyAlignment="1">
      <alignment horizontal="center" vertical="center"/>
    </xf>
    <xf numFmtId="2" fontId="0" fillId="8" borderId="43" xfId="0" applyNumberFormat="1" applyFill="1" applyBorder="1" applyAlignment="1">
      <alignment horizontal="center" vertical="center"/>
    </xf>
    <xf numFmtId="2" fontId="0" fillId="6" borderId="34" xfId="0" applyNumberFormat="1" applyFill="1" applyBorder="1" applyAlignment="1">
      <alignment horizontal="center" vertical="center"/>
    </xf>
    <xf numFmtId="2" fontId="0" fillId="6" borderId="35" xfId="0" applyNumberFormat="1" applyFill="1" applyBorder="1" applyAlignment="1">
      <alignment horizontal="center" vertical="center"/>
    </xf>
    <xf numFmtId="2" fontId="0" fillId="6" borderId="36" xfId="0" applyNumberFormat="1" applyFill="1" applyBorder="1" applyAlignment="1">
      <alignment horizontal="center" vertical="center"/>
    </xf>
    <xf numFmtId="2" fontId="5" fillId="6" borderId="28" xfId="0" applyNumberFormat="1" applyFont="1" applyFill="1" applyBorder="1" applyAlignment="1">
      <alignment horizontal="center" vertical="center" wrapText="1"/>
    </xf>
    <xf numFmtId="2" fontId="5" fillId="6" borderId="29" xfId="0" applyNumberFormat="1" applyFont="1" applyFill="1" applyBorder="1" applyAlignment="1">
      <alignment horizontal="center" vertical="center" wrapText="1"/>
    </xf>
    <xf numFmtId="2" fontId="5" fillId="6" borderId="30" xfId="0" applyNumberFormat="1" applyFont="1" applyFill="1" applyBorder="1" applyAlignment="1">
      <alignment horizontal="center" vertical="center" wrapText="1"/>
    </xf>
    <xf numFmtId="2" fontId="4" fillId="6" borderId="31" xfId="0" applyNumberFormat="1" applyFont="1" applyFill="1" applyBorder="1" applyAlignment="1">
      <alignment horizontal="center" vertical="center" wrapText="1"/>
    </xf>
    <xf numFmtId="2" fontId="4" fillId="6" borderId="32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19" xfId="0" applyNumberFormat="1" applyFont="1" applyFill="1" applyBorder="1" applyAlignment="1">
      <alignment horizontal="center" vertical="center" wrapText="1"/>
    </xf>
    <xf numFmtId="2" fontId="4" fillId="6" borderId="20" xfId="0" applyNumberFormat="1" applyFont="1" applyFill="1" applyBorder="1" applyAlignment="1">
      <alignment horizontal="center" vertical="center" wrapText="1"/>
    </xf>
    <xf numFmtId="2" fontId="3" fillId="8" borderId="48" xfId="0" applyNumberFormat="1" applyFont="1" applyFill="1" applyBorder="1" applyAlignment="1">
      <alignment horizontal="center" vertical="center"/>
    </xf>
    <xf numFmtId="2" fontId="3" fillId="8" borderId="49" xfId="0" applyNumberFormat="1" applyFont="1" applyFill="1" applyBorder="1" applyAlignment="1">
      <alignment horizontal="center" vertical="center"/>
    </xf>
    <xf numFmtId="2" fontId="3" fillId="8" borderId="50" xfId="0" applyNumberFormat="1" applyFont="1" applyFill="1" applyBorder="1" applyAlignment="1">
      <alignment horizontal="center" vertical="center"/>
    </xf>
    <xf numFmtId="2" fontId="3" fillId="8" borderId="12" xfId="0" applyNumberFormat="1" applyFont="1" applyFill="1" applyBorder="1" applyAlignment="1">
      <alignment horizontal="center" vertical="center"/>
    </xf>
    <xf numFmtId="2" fontId="3" fillId="8" borderId="51" xfId="0" applyNumberFormat="1" applyFont="1" applyFill="1" applyBorder="1" applyAlignment="1">
      <alignment horizontal="center" vertical="center"/>
    </xf>
    <xf numFmtId="2" fontId="3" fillId="8" borderId="52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 wrapText="1"/>
    </xf>
    <xf numFmtId="2" fontId="5" fillId="8" borderId="30" xfId="0" applyNumberFormat="1" applyFont="1" applyFill="1" applyBorder="1" applyAlignment="1">
      <alignment horizontal="center" vertical="center" wrapText="1"/>
    </xf>
    <xf numFmtId="2" fontId="4" fillId="8" borderId="32" xfId="0" applyNumberFormat="1" applyFont="1" applyFill="1" applyBorder="1" applyAlignment="1">
      <alignment horizontal="center" vertical="center" wrapText="1"/>
    </xf>
    <xf numFmtId="2" fontId="4" fillId="8" borderId="33" xfId="0" applyNumberFormat="1" applyFont="1" applyFill="1" applyBorder="1" applyAlignment="1">
      <alignment horizontal="center" vertical="center" wrapText="1"/>
    </xf>
    <xf numFmtId="2" fontId="4" fillId="8" borderId="15" xfId="0" applyNumberFormat="1" applyFont="1" applyFill="1" applyBorder="1" applyAlignment="1">
      <alignment horizontal="center" vertical="center" wrapText="1"/>
    </xf>
    <xf numFmtId="2" fontId="4" fillId="8" borderId="16" xfId="0" applyNumberFormat="1" applyFont="1" applyFill="1" applyBorder="1" applyAlignment="1">
      <alignment horizontal="center" vertical="center" wrapText="1"/>
    </xf>
    <xf numFmtId="2" fontId="4" fillId="8" borderId="19" xfId="0" applyNumberFormat="1" applyFont="1" applyFill="1" applyBorder="1" applyAlignment="1">
      <alignment horizontal="center" vertical="center" wrapText="1"/>
    </xf>
    <xf numFmtId="2" fontId="4" fillId="8" borderId="20" xfId="0" applyNumberFormat="1" applyFont="1" applyFill="1" applyBorder="1" applyAlignment="1">
      <alignment horizontal="center" vertical="center" wrapText="1"/>
    </xf>
    <xf numFmtId="2" fontId="4" fillId="6" borderId="14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vertical="center" wrapText="1"/>
    </xf>
    <xf numFmtId="2" fontId="4" fillId="6" borderId="16" xfId="0" applyNumberFormat="1" applyFont="1" applyFill="1" applyBorder="1" applyAlignment="1">
      <alignment horizontal="center" vertical="center" wrapText="1"/>
    </xf>
    <xf numFmtId="2" fontId="5" fillId="8" borderId="28" xfId="0" applyNumberFormat="1" applyFont="1" applyFill="1" applyBorder="1" applyAlignment="1">
      <alignment horizontal="center" vertical="center" wrapText="1"/>
    </xf>
    <xf numFmtId="2" fontId="4" fillId="8" borderId="31" xfId="0" applyNumberFormat="1" applyFont="1" applyFill="1" applyBorder="1" applyAlignment="1">
      <alignment horizontal="center" vertical="center" wrapText="1"/>
    </xf>
    <xf numFmtId="2" fontId="4" fillId="8" borderId="14" xfId="0" applyNumberFormat="1" applyFont="1" applyFill="1" applyBorder="1" applyAlignment="1">
      <alignment horizontal="center" vertical="center" wrapText="1"/>
    </xf>
    <xf numFmtId="2" fontId="4" fillId="8" borderId="18" xfId="0" applyNumberFormat="1" applyFont="1" applyFill="1" applyBorder="1" applyAlignment="1">
      <alignment horizontal="center" vertical="center" wrapText="1"/>
    </xf>
    <xf numFmtId="2" fontId="6" fillId="6" borderId="31" xfId="0" applyNumberFormat="1" applyFont="1" applyFill="1" applyBorder="1" applyAlignment="1">
      <alignment horizontal="center" vertical="center" wrapText="1"/>
    </xf>
    <xf numFmtId="2" fontId="6" fillId="6" borderId="33" xfId="0" applyNumberFormat="1" applyFont="1" applyFill="1" applyBorder="1" applyAlignment="1">
      <alignment horizontal="center" vertical="center" wrapText="1"/>
    </xf>
    <xf numFmtId="2" fontId="6" fillId="6" borderId="14" xfId="0" applyNumberFormat="1" applyFont="1" applyFill="1" applyBorder="1" applyAlignment="1">
      <alignment horizontal="center" vertical="center" wrapText="1"/>
    </xf>
    <xf numFmtId="2" fontId="6" fillId="6" borderId="16" xfId="0" applyNumberFormat="1" applyFont="1" applyFill="1" applyBorder="1" applyAlignment="1">
      <alignment horizontal="center" vertical="center" wrapText="1"/>
    </xf>
    <xf numFmtId="2" fontId="6" fillId="6" borderId="18" xfId="0" applyNumberFormat="1" applyFont="1" applyFill="1" applyBorder="1" applyAlignment="1">
      <alignment horizontal="center" vertical="center" wrapText="1"/>
    </xf>
    <xf numFmtId="2" fontId="6" fillId="6" borderId="20" xfId="0" applyNumberFormat="1" applyFont="1" applyFill="1" applyBorder="1" applyAlignment="1">
      <alignment horizontal="center" vertical="center" wrapText="1"/>
    </xf>
    <xf numFmtId="2" fontId="6" fillId="8" borderId="31" xfId="0" applyNumberFormat="1" applyFont="1" applyFill="1" applyBorder="1" applyAlignment="1">
      <alignment horizontal="center" vertical="center" wrapText="1"/>
    </xf>
    <xf numFmtId="2" fontId="6" fillId="8" borderId="33" xfId="0" applyNumberFormat="1" applyFont="1" applyFill="1" applyBorder="1" applyAlignment="1">
      <alignment horizontal="center" vertical="center" wrapText="1"/>
    </xf>
    <xf numFmtId="2" fontId="6" fillId="8" borderId="14" xfId="0" applyNumberFormat="1" applyFont="1" applyFill="1" applyBorder="1" applyAlignment="1">
      <alignment horizontal="center" vertical="center" wrapText="1"/>
    </xf>
    <xf numFmtId="2" fontId="6" fillId="8" borderId="16" xfId="0" applyNumberFormat="1" applyFont="1" applyFill="1" applyBorder="1" applyAlignment="1">
      <alignment horizontal="center" vertical="center" wrapText="1"/>
    </xf>
    <xf numFmtId="2" fontId="6" fillId="8" borderId="18" xfId="0" applyNumberFormat="1" applyFont="1" applyFill="1" applyBorder="1" applyAlignment="1">
      <alignment horizontal="center" vertical="center" wrapText="1"/>
    </xf>
    <xf numFmtId="2" fontId="6" fillId="8" borderId="20" xfId="0" applyNumberFormat="1" applyFont="1" applyFill="1" applyBorder="1" applyAlignment="1">
      <alignment horizontal="center" vertical="center" wrapText="1"/>
    </xf>
    <xf numFmtId="2" fontId="0" fillId="6" borderId="53" xfId="0" applyNumberFormat="1" applyFill="1" applyBorder="1" applyAlignment="1">
      <alignment horizontal="center" vertical="center"/>
    </xf>
    <xf numFmtId="2" fontId="0" fillId="6" borderId="54" xfId="0" applyNumberFormat="1" applyFill="1" applyBorder="1" applyAlignment="1">
      <alignment horizontal="center" vertical="center"/>
    </xf>
    <xf numFmtId="2" fontId="0" fillId="6" borderId="55" xfId="0" applyNumberFormat="1" applyFill="1" applyBorder="1" applyAlignment="1">
      <alignment horizontal="center" vertical="center"/>
    </xf>
    <xf numFmtId="2" fontId="0" fillId="6" borderId="56" xfId="0" applyNumberFormat="1" applyFill="1" applyBorder="1" applyAlignment="1">
      <alignment horizontal="center" vertical="center"/>
    </xf>
    <xf numFmtId="2" fontId="0" fillId="6" borderId="57" xfId="0" applyNumberFormat="1" applyFill="1" applyBorder="1" applyAlignment="1">
      <alignment horizontal="center" vertical="center"/>
    </xf>
    <xf numFmtId="2" fontId="0" fillId="6" borderId="52" xfId="0" applyNumberFormat="1" applyFill="1" applyBorder="1" applyAlignment="1">
      <alignment horizontal="center" vertical="center"/>
    </xf>
    <xf numFmtId="2" fontId="0" fillId="6" borderId="42" xfId="0" applyNumberFormat="1" applyFill="1" applyBorder="1" applyAlignment="1">
      <alignment horizontal="center" vertical="center"/>
    </xf>
    <xf numFmtId="2" fontId="0" fillId="6" borderId="43" xfId="0" applyNumberFormat="1" applyFill="1" applyBorder="1" applyAlignment="1">
      <alignment horizontal="center" vertical="center"/>
    </xf>
    <xf numFmtId="2" fontId="0" fillId="6" borderId="44" xfId="0" applyNumberForma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0" fillId="6" borderId="59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7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61.421875" style="0" customWidth="1"/>
    <col min="2" max="2" width="12.140625" style="0" customWidth="1"/>
    <col min="3" max="4" width="12.421875" style="0" customWidth="1"/>
    <col min="5" max="5" width="11.140625" style="0" customWidth="1"/>
    <col min="6" max="6" width="13.7109375" style="0" customWidth="1"/>
    <col min="7" max="7" width="11.8515625" style="0" customWidth="1"/>
    <col min="9" max="9" width="10.8515625" style="0" customWidth="1"/>
    <col min="10" max="10" width="11.140625" style="0" customWidth="1"/>
    <col min="11" max="11" width="13.57421875" style="0" customWidth="1"/>
    <col min="12" max="12" width="11.00390625" style="0" customWidth="1"/>
    <col min="14" max="14" width="11.140625" style="0" customWidth="1"/>
    <col min="15" max="15" width="11.7109375" style="0" customWidth="1"/>
    <col min="16" max="16" width="13.140625" style="0" customWidth="1"/>
  </cols>
  <sheetData>
    <row r="1" spans="1:6" ht="25.5" customHeight="1">
      <c r="A1" s="136" t="s">
        <v>134</v>
      </c>
      <c r="B1" s="137"/>
      <c r="C1" s="137"/>
      <c r="D1" s="137"/>
      <c r="E1" s="137"/>
      <c r="F1" s="138"/>
    </row>
    <row r="2" spans="1:6" ht="27.75" customHeight="1" thickBot="1">
      <c r="A2" s="139"/>
      <c r="B2" s="140"/>
      <c r="C2" s="140"/>
      <c r="D2" s="140"/>
      <c r="E2" s="140"/>
      <c r="F2" s="141"/>
    </row>
    <row r="3" ht="15.75" thickBot="1"/>
    <row r="4" spans="1:6" ht="15">
      <c r="A4" s="69" t="s">
        <v>21</v>
      </c>
      <c r="B4" s="72" t="s">
        <v>26</v>
      </c>
      <c r="C4" s="73"/>
      <c r="D4" s="73"/>
      <c r="E4" s="73"/>
      <c r="F4" s="74"/>
    </row>
    <row r="5" spans="1:6" ht="15">
      <c r="A5" s="70"/>
      <c r="B5" s="75"/>
      <c r="C5" s="76"/>
      <c r="D5" s="76"/>
      <c r="E5" s="76"/>
      <c r="F5" s="77"/>
    </row>
    <row r="6" spans="1:6" ht="30" customHeight="1" thickBot="1">
      <c r="A6" s="71"/>
      <c r="B6" s="35" t="s">
        <v>30</v>
      </c>
      <c r="C6" s="36" t="s">
        <v>1</v>
      </c>
      <c r="D6" s="36" t="s">
        <v>22</v>
      </c>
      <c r="E6" s="36" t="s">
        <v>23</v>
      </c>
      <c r="F6" s="37" t="s">
        <v>2</v>
      </c>
    </row>
    <row r="7" spans="1:6" ht="15">
      <c r="A7" s="12" t="s">
        <v>3</v>
      </c>
      <c r="B7" s="78">
        <v>12135.41</v>
      </c>
      <c r="C7" s="79">
        <f>B7*0.99240038</f>
        <v>12043.1854954558</v>
      </c>
      <c r="D7" s="79">
        <v>8290.39</v>
      </c>
      <c r="E7" s="79">
        <f>B7-D7</f>
        <v>3845.0200000000004</v>
      </c>
      <c r="F7" s="80">
        <f>B7-C7</f>
        <v>92.22450454419959</v>
      </c>
    </row>
    <row r="8" spans="1:6" ht="15">
      <c r="A8" s="12" t="s">
        <v>4</v>
      </c>
      <c r="B8" s="58"/>
      <c r="C8" s="61"/>
      <c r="D8" s="61"/>
      <c r="E8" s="61"/>
      <c r="F8" s="64"/>
    </row>
    <row r="9" spans="1:6" ht="15">
      <c r="A9" s="13" t="s">
        <v>27</v>
      </c>
      <c r="B9" s="66"/>
      <c r="C9" s="67"/>
      <c r="D9" s="67"/>
      <c r="E9" s="67"/>
      <c r="F9" s="68"/>
    </row>
    <row r="10" spans="1:6" ht="15">
      <c r="A10" s="14" t="s">
        <v>28</v>
      </c>
      <c r="B10" s="48">
        <v>907.62</v>
      </c>
      <c r="C10" s="51">
        <v>0</v>
      </c>
      <c r="D10" s="51">
        <v>620.08</v>
      </c>
      <c r="E10" s="51">
        <f>B10-D10</f>
        <v>287.53999999999996</v>
      </c>
      <c r="F10" s="54">
        <f>B10-C10</f>
        <v>907.62</v>
      </c>
    </row>
    <row r="11" spans="1:6" ht="15">
      <c r="A11" s="15" t="s">
        <v>29</v>
      </c>
      <c r="B11" s="49"/>
      <c r="C11" s="52"/>
      <c r="D11" s="52"/>
      <c r="E11" s="52"/>
      <c r="F11" s="55"/>
    </row>
    <row r="12" spans="1:6" ht="15">
      <c r="A12" s="16" t="s">
        <v>27</v>
      </c>
      <c r="B12" s="50"/>
      <c r="C12" s="53"/>
      <c r="D12" s="53"/>
      <c r="E12" s="53"/>
      <c r="F12" s="56"/>
    </row>
    <row r="13" spans="1:6" ht="15">
      <c r="A13" s="11" t="s">
        <v>6</v>
      </c>
      <c r="B13" s="57">
        <v>15991.71</v>
      </c>
      <c r="C13" s="60">
        <v>4196.2</v>
      </c>
      <c r="D13" s="60">
        <v>10924.86</v>
      </c>
      <c r="E13" s="60">
        <f>B13-D13</f>
        <v>5066.8499999999985</v>
      </c>
      <c r="F13" s="63">
        <f>B13-C13</f>
        <v>11795.509999999998</v>
      </c>
    </row>
    <row r="14" spans="1:6" ht="15">
      <c r="A14" s="12" t="s">
        <v>7</v>
      </c>
      <c r="B14" s="58"/>
      <c r="C14" s="61"/>
      <c r="D14" s="61"/>
      <c r="E14" s="61"/>
      <c r="F14" s="64"/>
    </row>
    <row r="15" spans="1:6" ht="15">
      <c r="A15" s="13" t="s">
        <v>27</v>
      </c>
      <c r="B15" s="66"/>
      <c r="C15" s="67"/>
      <c r="D15" s="67"/>
      <c r="E15" s="67"/>
      <c r="F15" s="68"/>
    </row>
    <row r="16" spans="1:6" ht="15">
      <c r="A16" s="14" t="s">
        <v>8</v>
      </c>
      <c r="B16" s="48">
        <v>23477</v>
      </c>
      <c r="C16" s="51">
        <v>6049.68</v>
      </c>
      <c r="D16" s="51">
        <v>16038.46</v>
      </c>
      <c r="E16" s="51">
        <f>B16-D16</f>
        <v>7438.540000000001</v>
      </c>
      <c r="F16" s="54">
        <f>B16-C16</f>
        <v>17427.32</v>
      </c>
    </row>
    <row r="17" spans="1:6" ht="15">
      <c r="A17" s="16" t="s">
        <v>27</v>
      </c>
      <c r="B17" s="50"/>
      <c r="C17" s="53"/>
      <c r="D17" s="53"/>
      <c r="E17" s="53"/>
      <c r="F17" s="56"/>
    </row>
    <row r="18" spans="1:6" ht="15">
      <c r="A18" s="11" t="s">
        <v>12</v>
      </c>
      <c r="B18" s="57">
        <v>3175.84</v>
      </c>
      <c r="C18" s="60">
        <f>B18*0.99238655</f>
        <v>3151.6609009520002</v>
      </c>
      <c r="D18" s="60">
        <v>2169.61</v>
      </c>
      <c r="E18" s="60">
        <f>B18-D18</f>
        <v>1006.23</v>
      </c>
      <c r="F18" s="63">
        <f>B18-C18</f>
        <v>24.179099047999898</v>
      </c>
    </row>
    <row r="19" spans="1:6" ht="15">
      <c r="A19" s="12" t="s">
        <v>13</v>
      </c>
      <c r="B19" s="58"/>
      <c r="C19" s="61"/>
      <c r="D19" s="61"/>
      <c r="E19" s="61"/>
      <c r="F19" s="64"/>
    </row>
    <row r="20" spans="1:6" ht="15">
      <c r="A20" s="13" t="s">
        <v>27</v>
      </c>
      <c r="B20" s="66"/>
      <c r="C20" s="67"/>
      <c r="D20" s="67"/>
      <c r="E20" s="67"/>
      <c r="F20" s="68"/>
    </row>
    <row r="21" spans="1:6" ht="15">
      <c r="A21" s="17" t="s">
        <v>16</v>
      </c>
      <c r="B21" s="48">
        <v>5444.2</v>
      </c>
      <c r="C21" s="51">
        <f>B21</f>
        <v>5444.2</v>
      </c>
      <c r="D21" s="51">
        <v>3719.27</v>
      </c>
      <c r="E21" s="51">
        <f>B21-D21</f>
        <v>1724.9299999999998</v>
      </c>
      <c r="F21" s="54">
        <f>B21-C21</f>
        <v>0</v>
      </c>
    </row>
    <row r="22" spans="1:6" ht="15">
      <c r="A22" s="17" t="s">
        <v>17</v>
      </c>
      <c r="B22" s="49"/>
      <c r="C22" s="52"/>
      <c r="D22" s="52"/>
      <c r="E22" s="52"/>
      <c r="F22" s="55"/>
    </row>
    <row r="23" spans="1:6" ht="15">
      <c r="A23" s="18" t="s">
        <v>27</v>
      </c>
      <c r="B23" s="50"/>
      <c r="C23" s="53"/>
      <c r="D23" s="53"/>
      <c r="E23" s="53"/>
      <c r="F23" s="56"/>
    </row>
    <row r="24" spans="1:6" ht="15">
      <c r="A24" s="11" t="s">
        <v>18</v>
      </c>
      <c r="B24" s="57">
        <v>7826.17</v>
      </c>
      <c r="C24" s="60">
        <f>B24*0.82310886</f>
        <v>6441.7898668662</v>
      </c>
      <c r="D24" s="60">
        <v>5346.5</v>
      </c>
      <c r="E24" s="60">
        <f>B24-D24</f>
        <v>2479.67</v>
      </c>
      <c r="F24" s="63">
        <f>B24-C24</f>
        <v>1384.3801331338</v>
      </c>
    </row>
    <row r="25" spans="1:6" ht="15">
      <c r="A25" s="12" t="s">
        <v>19</v>
      </c>
      <c r="B25" s="58"/>
      <c r="C25" s="61"/>
      <c r="D25" s="61"/>
      <c r="E25" s="61"/>
      <c r="F25" s="64"/>
    </row>
    <row r="26" spans="1:6" ht="15.75" thickBot="1">
      <c r="A26" s="13" t="s">
        <v>27</v>
      </c>
      <c r="B26" s="59"/>
      <c r="C26" s="62"/>
      <c r="D26" s="62"/>
      <c r="E26" s="62"/>
      <c r="F26" s="65"/>
    </row>
    <row r="27" spans="1:6" ht="15.75" thickBot="1">
      <c r="A27" s="19" t="s">
        <v>20</v>
      </c>
      <c r="B27" s="38">
        <f>SUM(B7:B26)</f>
        <v>68957.95</v>
      </c>
      <c r="C27" s="38">
        <f>SUM(C7:C26)</f>
        <v>37326.716263274</v>
      </c>
      <c r="D27" s="38">
        <f>SUM(D7:D26)</f>
        <v>47109.17</v>
      </c>
      <c r="E27" s="38">
        <f>SUM(E7:E26)</f>
        <v>21848.78</v>
      </c>
      <c r="F27" s="39">
        <f>SUM(F7:F26)</f>
        <v>31631.233736726</v>
      </c>
    </row>
    <row r="28" spans="2:6" ht="15.75" thickBot="1">
      <c r="B28" s="40"/>
      <c r="C28" s="40"/>
      <c r="D28" s="40"/>
      <c r="E28" s="40"/>
      <c r="F28" s="40"/>
    </row>
    <row r="29" spans="1:6" ht="15">
      <c r="A29" s="69" t="s">
        <v>21</v>
      </c>
      <c r="B29" s="72" t="s">
        <v>31</v>
      </c>
      <c r="C29" s="73"/>
      <c r="D29" s="73"/>
      <c r="E29" s="73"/>
      <c r="F29" s="74"/>
    </row>
    <row r="30" spans="1:6" ht="15">
      <c r="A30" s="70"/>
      <c r="B30" s="75"/>
      <c r="C30" s="76"/>
      <c r="D30" s="76"/>
      <c r="E30" s="76"/>
      <c r="F30" s="77"/>
    </row>
    <row r="31" spans="1:6" ht="30.75" thickBot="1">
      <c r="A31" s="71"/>
      <c r="B31" s="35" t="s">
        <v>30</v>
      </c>
      <c r="C31" s="36" t="s">
        <v>1</v>
      </c>
      <c r="D31" s="36" t="s">
        <v>22</v>
      </c>
      <c r="E31" s="36" t="s">
        <v>23</v>
      </c>
      <c r="F31" s="37" t="s">
        <v>2</v>
      </c>
    </row>
    <row r="32" spans="1:6" ht="15">
      <c r="A32" s="12" t="s">
        <v>3</v>
      </c>
      <c r="B32" s="78">
        <v>12677.76</v>
      </c>
      <c r="C32" s="79">
        <f>B32*0.99240038</f>
        <v>12581.4138415488</v>
      </c>
      <c r="D32" s="79">
        <v>8870.46</v>
      </c>
      <c r="E32" s="79">
        <f>B32-D32</f>
        <v>3807.300000000001</v>
      </c>
      <c r="F32" s="80">
        <f>B32-C32</f>
        <v>96.34615845120061</v>
      </c>
    </row>
    <row r="33" spans="1:6" ht="15">
      <c r="A33" s="12" t="s">
        <v>4</v>
      </c>
      <c r="B33" s="58"/>
      <c r="C33" s="61"/>
      <c r="D33" s="61"/>
      <c r="E33" s="61"/>
      <c r="F33" s="64"/>
    </row>
    <row r="34" spans="1:6" ht="15">
      <c r="A34" s="13" t="s">
        <v>27</v>
      </c>
      <c r="B34" s="66"/>
      <c r="C34" s="67"/>
      <c r="D34" s="67"/>
      <c r="E34" s="67"/>
      <c r="F34" s="68"/>
    </row>
    <row r="35" spans="1:6" ht="15">
      <c r="A35" s="14" t="s">
        <v>28</v>
      </c>
      <c r="B35" s="48">
        <v>947.74</v>
      </c>
      <c r="C35" s="51">
        <v>0</v>
      </c>
      <c r="D35" s="51">
        <v>663.11</v>
      </c>
      <c r="E35" s="51">
        <f>B35-D35</f>
        <v>284.63</v>
      </c>
      <c r="F35" s="54">
        <f>B35-C35</f>
        <v>947.74</v>
      </c>
    </row>
    <row r="36" spans="1:6" ht="15">
      <c r="A36" s="15" t="s">
        <v>29</v>
      </c>
      <c r="B36" s="49"/>
      <c r="C36" s="52"/>
      <c r="D36" s="52"/>
      <c r="E36" s="52"/>
      <c r="F36" s="55"/>
    </row>
    <row r="37" spans="1:6" ht="15">
      <c r="A37" s="16" t="s">
        <v>27</v>
      </c>
      <c r="B37" s="50"/>
      <c r="C37" s="53"/>
      <c r="D37" s="53"/>
      <c r="E37" s="53"/>
      <c r="F37" s="56"/>
    </row>
    <row r="38" spans="1:6" ht="15">
      <c r="A38" s="11" t="s">
        <v>6</v>
      </c>
      <c r="B38" s="57">
        <v>16706.66</v>
      </c>
      <c r="C38" s="60">
        <v>19683.8</v>
      </c>
      <c r="D38" s="60">
        <v>11689.43</v>
      </c>
      <c r="E38" s="60">
        <f>B38-D38</f>
        <v>5017.23</v>
      </c>
      <c r="F38" s="63">
        <f>B38-C38</f>
        <v>-2977.1399999999994</v>
      </c>
    </row>
    <row r="39" spans="1:6" ht="15">
      <c r="A39" s="12" t="s">
        <v>7</v>
      </c>
      <c r="B39" s="58"/>
      <c r="C39" s="61"/>
      <c r="D39" s="61"/>
      <c r="E39" s="61"/>
      <c r="F39" s="64"/>
    </row>
    <row r="40" spans="1:6" ht="15">
      <c r="A40" s="13" t="s">
        <v>27</v>
      </c>
      <c r="B40" s="66"/>
      <c r="C40" s="67"/>
      <c r="D40" s="67"/>
      <c r="E40" s="67"/>
      <c r="F40" s="68"/>
    </row>
    <row r="41" spans="1:6" ht="15">
      <c r="A41" s="14" t="s">
        <v>8</v>
      </c>
      <c r="B41" s="48">
        <v>24526.14</v>
      </c>
      <c r="C41" s="51">
        <v>3475.17</v>
      </c>
      <c r="D41" s="51">
        <v>17160.62</v>
      </c>
      <c r="E41" s="51">
        <f>B41-D41</f>
        <v>7365.52</v>
      </c>
      <c r="F41" s="54">
        <f>B41-C41</f>
        <v>21050.97</v>
      </c>
    </row>
    <row r="42" spans="1:6" ht="15">
      <c r="A42" s="16" t="s">
        <v>27</v>
      </c>
      <c r="B42" s="50"/>
      <c r="C42" s="53"/>
      <c r="D42" s="53"/>
      <c r="E42" s="53"/>
      <c r="F42" s="56"/>
    </row>
    <row r="43" spans="1:6" ht="15">
      <c r="A43" s="11" t="s">
        <v>12</v>
      </c>
      <c r="B43" s="57">
        <v>3317.49</v>
      </c>
      <c r="C43" s="60">
        <f>B43*0.99238655</f>
        <v>3292.2324557594998</v>
      </c>
      <c r="D43" s="60">
        <v>2321.2</v>
      </c>
      <c r="E43" s="60">
        <f>B43-D43</f>
        <v>996.29</v>
      </c>
      <c r="F43" s="63">
        <f>B43-C43</f>
        <v>25.25754424050001</v>
      </c>
    </row>
    <row r="44" spans="1:6" ht="15">
      <c r="A44" s="12" t="s">
        <v>13</v>
      </c>
      <c r="B44" s="58"/>
      <c r="C44" s="61"/>
      <c r="D44" s="61"/>
      <c r="E44" s="61"/>
      <c r="F44" s="64"/>
    </row>
    <row r="45" spans="1:6" ht="15">
      <c r="A45" s="13" t="s">
        <v>27</v>
      </c>
      <c r="B45" s="66"/>
      <c r="C45" s="67"/>
      <c r="D45" s="67"/>
      <c r="E45" s="67"/>
      <c r="F45" s="68"/>
    </row>
    <row r="46" spans="1:6" ht="15">
      <c r="A46" s="17" t="s">
        <v>16</v>
      </c>
      <c r="B46" s="48">
        <v>5687.07</v>
      </c>
      <c r="C46" s="51">
        <f>B46</f>
        <v>5687.07</v>
      </c>
      <c r="D46" s="51">
        <v>3979.13</v>
      </c>
      <c r="E46" s="51">
        <f>B46-D46</f>
        <v>1707.9399999999996</v>
      </c>
      <c r="F46" s="54">
        <f>B46-C46</f>
        <v>0</v>
      </c>
    </row>
    <row r="47" spans="1:6" ht="15">
      <c r="A47" s="17" t="s">
        <v>17</v>
      </c>
      <c r="B47" s="49"/>
      <c r="C47" s="52"/>
      <c r="D47" s="52"/>
      <c r="E47" s="52"/>
      <c r="F47" s="55"/>
    </row>
    <row r="48" spans="1:6" ht="15">
      <c r="A48" s="18" t="s">
        <v>27</v>
      </c>
      <c r="B48" s="50"/>
      <c r="C48" s="53"/>
      <c r="D48" s="53"/>
      <c r="E48" s="53"/>
      <c r="F48" s="56"/>
    </row>
    <row r="49" spans="1:6" ht="15">
      <c r="A49" s="11" t="s">
        <v>18</v>
      </c>
      <c r="B49" s="57">
        <v>8175.21</v>
      </c>
      <c r="C49" s="60">
        <f>B49*0.82310886</f>
        <v>6729.0877833606</v>
      </c>
      <c r="D49" s="60">
        <v>5720.12</v>
      </c>
      <c r="E49" s="60">
        <f>B49-D49</f>
        <v>2455.09</v>
      </c>
      <c r="F49" s="63">
        <f>B49-C49</f>
        <v>1446.1222166394</v>
      </c>
    </row>
    <row r="50" spans="1:6" ht="15">
      <c r="A50" s="12" t="s">
        <v>19</v>
      </c>
      <c r="B50" s="58"/>
      <c r="C50" s="61"/>
      <c r="D50" s="61"/>
      <c r="E50" s="61"/>
      <c r="F50" s="64"/>
    </row>
    <row r="51" spans="1:6" ht="15.75" thickBot="1">
      <c r="A51" s="13" t="s">
        <v>27</v>
      </c>
      <c r="B51" s="59"/>
      <c r="C51" s="62"/>
      <c r="D51" s="62"/>
      <c r="E51" s="62"/>
      <c r="F51" s="65"/>
    </row>
    <row r="52" spans="1:6" ht="15.75" thickBot="1">
      <c r="A52" s="19" t="s">
        <v>20</v>
      </c>
      <c r="B52" s="38">
        <f>SUM(B32:B51)</f>
        <v>72038.07</v>
      </c>
      <c r="C52" s="38">
        <f>SUM(C32:C51)</f>
        <v>51448.774080668896</v>
      </c>
      <c r="D52" s="38">
        <f>SUM(D32:D51)</f>
        <v>50404.06999999999</v>
      </c>
      <c r="E52" s="38">
        <f>SUM(E32:E51)</f>
        <v>21634</v>
      </c>
      <c r="F52" s="39">
        <f>SUM(F32:F51)</f>
        <v>20589.295919331104</v>
      </c>
    </row>
    <row r="53" spans="2:6" ht="15.75" thickBot="1">
      <c r="B53" s="40"/>
      <c r="C53" s="40"/>
      <c r="D53" s="40"/>
      <c r="E53" s="40"/>
      <c r="F53" s="40"/>
    </row>
    <row r="54" spans="1:6" ht="15">
      <c r="A54" s="69" t="s">
        <v>21</v>
      </c>
      <c r="B54" s="72" t="s">
        <v>32</v>
      </c>
      <c r="C54" s="73"/>
      <c r="D54" s="73"/>
      <c r="E54" s="73"/>
      <c r="F54" s="74"/>
    </row>
    <row r="55" spans="1:6" ht="15">
      <c r="A55" s="70"/>
      <c r="B55" s="75"/>
      <c r="C55" s="76"/>
      <c r="D55" s="76"/>
      <c r="E55" s="76"/>
      <c r="F55" s="77"/>
    </row>
    <row r="56" spans="1:6" ht="30.75" thickBot="1">
      <c r="A56" s="71"/>
      <c r="B56" s="35" t="s">
        <v>30</v>
      </c>
      <c r="C56" s="36" t="s">
        <v>1</v>
      </c>
      <c r="D56" s="36" t="s">
        <v>22</v>
      </c>
      <c r="E56" s="36" t="s">
        <v>23</v>
      </c>
      <c r="F56" s="37" t="s">
        <v>2</v>
      </c>
    </row>
    <row r="57" spans="1:6" ht="15">
      <c r="A57" s="12" t="s">
        <v>3</v>
      </c>
      <c r="B57" s="78">
        <v>12711.65</v>
      </c>
      <c r="C57" s="79">
        <f>B57*0.99240038</f>
        <v>12615.046290426999</v>
      </c>
      <c r="D57" s="79">
        <v>9049.27</v>
      </c>
      <c r="E57" s="79">
        <f>B57-D57</f>
        <v>3662.379999999999</v>
      </c>
      <c r="F57" s="80">
        <f>B57-C57</f>
        <v>96.60370957300074</v>
      </c>
    </row>
    <row r="58" spans="1:6" ht="15">
      <c r="A58" s="12" t="s">
        <v>4</v>
      </c>
      <c r="B58" s="58"/>
      <c r="C58" s="61"/>
      <c r="D58" s="61"/>
      <c r="E58" s="61"/>
      <c r="F58" s="64"/>
    </row>
    <row r="59" spans="1:6" ht="15">
      <c r="A59" s="13" t="s">
        <v>27</v>
      </c>
      <c r="B59" s="66"/>
      <c r="C59" s="67"/>
      <c r="D59" s="67"/>
      <c r="E59" s="67"/>
      <c r="F59" s="68"/>
    </row>
    <row r="60" spans="1:6" ht="15">
      <c r="A60" s="14" t="s">
        <v>28</v>
      </c>
      <c r="B60" s="48">
        <v>950.24</v>
      </c>
      <c r="C60" s="51">
        <v>0</v>
      </c>
      <c r="D60" s="51">
        <v>676.5</v>
      </c>
      <c r="E60" s="51">
        <f>B60-D60</f>
        <v>273.74</v>
      </c>
      <c r="F60" s="54">
        <f>B60-C60</f>
        <v>950.24</v>
      </c>
    </row>
    <row r="61" spans="1:6" ht="15">
      <c r="A61" s="15" t="s">
        <v>29</v>
      </c>
      <c r="B61" s="49"/>
      <c r="C61" s="52"/>
      <c r="D61" s="52"/>
      <c r="E61" s="52"/>
      <c r="F61" s="55"/>
    </row>
    <row r="62" spans="1:6" ht="15">
      <c r="A62" s="16" t="s">
        <v>27</v>
      </c>
      <c r="B62" s="50"/>
      <c r="C62" s="53"/>
      <c r="D62" s="53"/>
      <c r="E62" s="53"/>
      <c r="F62" s="56"/>
    </row>
    <row r="63" spans="1:6" ht="15">
      <c r="A63" s="11" t="s">
        <v>6</v>
      </c>
      <c r="B63" s="57">
        <v>16750.86</v>
      </c>
      <c r="C63" s="60">
        <v>18291.9</v>
      </c>
      <c r="D63" s="60">
        <v>11924.74</v>
      </c>
      <c r="E63" s="60">
        <f>B63-D63</f>
        <v>4826.120000000001</v>
      </c>
      <c r="F63" s="63">
        <f>B63-C63</f>
        <v>-1541.0400000000009</v>
      </c>
    </row>
    <row r="64" spans="1:6" ht="15">
      <c r="A64" s="12" t="s">
        <v>7</v>
      </c>
      <c r="B64" s="58"/>
      <c r="C64" s="61"/>
      <c r="D64" s="61"/>
      <c r="E64" s="61"/>
      <c r="F64" s="64"/>
    </row>
    <row r="65" spans="1:6" ht="15">
      <c r="A65" s="13" t="s">
        <v>27</v>
      </c>
      <c r="B65" s="66"/>
      <c r="C65" s="67"/>
      <c r="D65" s="67"/>
      <c r="E65" s="67"/>
      <c r="F65" s="68"/>
    </row>
    <row r="66" spans="1:6" ht="15">
      <c r="A66" s="14" t="s">
        <v>8</v>
      </c>
      <c r="B66" s="48">
        <v>24341.04</v>
      </c>
      <c r="C66" s="51">
        <v>9890.88</v>
      </c>
      <c r="D66" s="51">
        <v>17346.49</v>
      </c>
      <c r="E66" s="51">
        <f>B66-D66</f>
        <v>6994.549999999999</v>
      </c>
      <c r="F66" s="54">
        <f>B66-C66</f>
        <v>14450.160000000002</v>
      </c>
    </row>
    <row r="67" spans="1:6" ht="15">
      <c r="A67" s="16" t="s">
        <v>27</v>
      </c>
      <c r="B67" s="50"/>
      <c r="C67" s="53"/>
      <c r="D67" s="53"/>
      <c r="E67" s="53"/>
      <c r="F67" s="56"/>
    </row>
    <row r="68" spans="1:6" ht="15">
      <c r="A68" s="11" t="s">
        <v>12</v>
      </c>
      <c r="B68" s="57">
        <v>3326.12</v>
      </c>
      <c r="C68" s="60">
        <f>B68*0.99238655</f>
        <v>3300.796751686</v>
      </c>
      <c r="D68" s="60">
        <v>2367.84</v>
      </c>
      <c r="E68" s="60">
        <f>B68-D68</f>
        <v>958.2799999999997</v>
      </c>
      <c r="F68" s="63">
        <f>B68-C68</f>
        <v>25.32324831400001</v>
      </c>
    </row>
    <row r="69" spans="1:6" ht="15">
      <c r="A69" s="12" t="s">
        <v>13</v>
      </c>
      <c r="B69" s="58"/>
      <c r="C69" s="61"/>
      <c r="D69" s="61"/>
      <c r="E69" s="61"/>
      <c r="F69" s="64"/>
    </row>
    <row r="70" spans="1:6" ht="15">
      <c r="A70" s="13" t="s">
        <v>27</v>
      </c>
      <c r="B70" s="66"/>
      <c r="C70" s="67"/>
      <c r="D70" s="67"/>
      <c r="E70" s="67"/>
      <c r="F70" s="68"/>
    </row>
    <row r="71" spans="1:6" ht="15">
      <c r="A71" s="17" t="s">
        <v>16</v>
      </c>
      <c r="B71" s="48">
        <v>5702.07</v>
      </c>
      <c r="C71" s="51">
        <f>B71</f>
        <v>5702.07</v>
      </c>
      <c r="D71" s="51">
        <v>4059.25</v>
      </c>
      <c r="E71" s="51">
        <f>B71-D71</f>
        <v>1642.8199999999997</v>
      </c>
      <c r="F71" s="54">
        <f>B71-C71</f>
        <v>0</v>
      </c>
    </row>
    <row r="72" spans="1:6" ht="15">
      <c r="A72" s="17" t="s">
        <v>17</v>
      </c>
      <c r="B72" s="49"/>
      <c r="C72" s="52"/>
      <c r="D72" s="52"/>
      <c r="E72" s="52"/>
      <c r="F72" s="55"/>
    </row>
    <row r="73" spans="1:6" ht="15">
      <c r="A73" s="18" t="s">
        <v>27</v>
      </c>
      <c r="B73" s="50"/>
      <c r="C73" s="53"/>
      <c r="D73" s="53"/>
      <c r="E73" s="53"/>
      <c r="F73" s="56"/>
    </row>
    <row r="74" spans="1:6" ht="15">
      <c r="A74" s="11" t="s">
        <v>18</v>
      </c>
      <c r="B74" s="57">
        <v>8197.1</v>
      </c>
      <c r="C74" s="60">
        <f>B74*0.82310886</f>
        <v>6747.105636306001</v>
      </c>
      <c r="D74" s="60">
        <v>5835.41</v>
      </c>
      <c r="E74" s="60">
        <f>B74-D74</f>
        <v>2361.6900000000005</v>
      </c>
      <c r="F74" s="63">
        <f>B74-C74</f>
        <v>1449.9943636939997</v>
      </c>
    </row>
    <row r="75" spans="1:6" ht="15">
      <c r="A75" s="12" t="s">
        <v>19</v>
      </c>
      <c r="B75" s="58"/>
      <c r="C75" s="61"/>
      <c r="D75" s="61"/>
      <c r="E75" s="61"/>
      <c r="F75" s="64"/>
    </row>
    <row r="76" spans="1:6" ht="15.75" thickBot="1">
      <c r="A76" s="13" t="s">
        <v>27</v>
      </c>
      <c r="B76" s="59"/>
      <c r="C76" s="62"/>
      <c r="D76" s="62"/>
      <c r="E76" s="62"/>
      <c r="F76" s="65"/>
    </row>
    <row r="77" spans="1:6" ht="15.75" thickBot="1">
      <c r="A77" s="19" t="s">
        <v>20</v>
      </c>
      <c r="B77" s="38">
        <f>SUM(B57:B76)</f>
        <v>71979.08</v>
      </c>
      <c r="C77" s="38">
        <f>SUM(C57:C76)</f>
        <v>56547.798678419</v>
      </c>
      <c r="D77" s="38">
        <f>SUM(D57:D76)</f>
        <v>51259.5</v>
      </c>
      <c r="E77" s="38">
        <f>SUM(E57:E76)</f>
        <v>20719.58</v>
      </c>
      <c r="F77" s="39">
        <f>SUM(F57:F76)</f>
        <v>15431.281321581002</v>
      </c>
    </row>
    <row r="78" spans="2:6" ht="15.75" thickBot="1">
      <c r="B78" s="40"/>
      <c r="C78" s="40"/>
      <c r="D78" s="40"/>
      <c r="E78" s="40"/>
      <c r="F78" s="40"/>
    </row>
    <row r="79" spans="1:6" ht="15">
      <c r="A79" s="69" t="s">
        <v>21</v>
      </c>
      <c r="B79" s="72" t="s">
        <v>33</v>
      </c>
      <c r="C79" s="73"/>
      <c r="D79" s="73"/>
      <c r="E79" s="73"/>
      <c r="F79" s="74"/>
    </row>
    <row r="80" spans="1:6" ht="15">
      <c r="A80" s="70"/>
      <c r="B80" s="75"/>
      <c r="C80" s="76"/>
      <c r="D80" s="76"/>
      <c r="E80" s="76"/>
      <c r="F80" s="77"/>
    </row>
    <row r="81" spans="1:6" ht="30.75" thickBot="1">
      <c r="A81" s="71"/>
      <c r="B81" s="35" t="s">
        <v>30</v>
      </c>
      <c r="C81" s="36" t="s">
        <v>1</v>
      </c>
      <c r="D81" s="36" t="s">
        <v>22</v>
      </c>
      <c r="E81" s="36" t="s">
        <v>23</v>
      </c>
      <c r="F81" s="37" t="s">
        <v>2</v>
      </c>
    </row>
    <row r="82" spans="1:6" ht="15">
      <c r="A82" s="12" t="s">
        <v>3</v>
      </c>
      <c r="B82" s="78">
        <v>12916.57</v>
      </c>
      <c r="C82" s="79">
        <f>B82*0.99240038</f>
        <v>12818.4089762966</v>
      </c>
      <c r="D82" s="79">
        <v>9190.73</v>
      </c>
      <c r="E82" s="79">
        <f>B82-D82</f>
        <v>3725.84</v>
      </c>
      <c r="F82" s="80">
        <f>B82-C82</f>
        <v>98.16102370340013</v>
      </c>
    </row>
    <row r="83" spans="1:6" ht="15">
      <c r="A83" s="12" t="s">
        <v>4</v>
      </c>
      <c r="B83" s="58"/>
      <c r="C83" s="61"/>
      <c r="D83" s="61"/>
      <c r="E83" s="61"/>
      <c r="F83" s="64"/>
    </row>
    <row r="84" spans="1:6" ht="15">
      <c r="A84" s="13" t="s">
        <v>27</v>
      </c>
      <c r="B84" s="66"/>
      <c r="C84" s="67"/>
      <c r="D84" s="67"/>
      <c r="E84" s="67"/>
      <c r="F84" s="68"/>
    </row>
    <row r="85" spans="1:6" ht="15">
      <c r="A85" s="14" t="s">
        <v>28</v>
      </c>
      <c r="B85" s="48">
        <v>966.08</v>
      </c>
      <c r="C85" s="51">
        <v>0</v>
      </c>
      <c r="D85" s="51">
        <v>687.41</v>
      </c>
      <c r="E85" s="51">
        <f>B85-D85</f>
        <v>278.6700000000001</v>
      </c>
      <c r="F85" s="54">
        <f>B85-C85</f>
        <v>966.08</v>
      </c>
    </row>
    <row r="86" spans="1:6" ht="15">
      <c r="A86" s="15" t="s">
        <v>29</v>
      </c>
      <c r="B86" s="49"/>
      <c r="C86" s="52"/>
      <c r="D86" s="52"/>
      <c r="E86" s="52"/>
      <c r="F86" s="55"/>
    </row>
    <row r="87" spans="1:6" ht="15">
      <c r="A87" s="16" t="s">
        <v>27</v>
      </c>
      <c r="B87" s="50"/>
      <c r="C87" s="53"/>
      <c r="D87" s="53"/>
      <c r="E87" s="53"/>
      <c r="F87" s="56"/>
    </row>
    <row r="88" spans="1:6" ht="15">
      <c r="A88" s="11" t="s">
        <v>6</v>
      </c>
      <c r="B88" s="57">
        <v>17021.1</v>
      </c>
      <c r="C88" s="60">
        <v>17642.8</v>
      </c>
      <c r="D88" s="60">
        <v>12111.29</v>
      </c>
      <c r="E88" s="60">
        <f>B88-D88</f>
        <v>4909.809999999998</v>
      </c>
      <c r="F88" s="63">
        <f>B88-C88</f>
        <v>-621.7000000000007</v>
      </c>
    </row>
    <row r="89" spans="1:6" ht="15">
      <c r="A89" s="12" t="s">
        <v>7</v>
      </c>
      <c r="B89" s="58"/>
      <c r="C89" s="61"/>
      <c r="D89" s="61"/>
      <c r="E89" s="61"/>
      <c r="F89" s="64"/>
    </row>
    <row r="90" spans="1:6" ht="15">
      <c r="A90" s="13" t="s">
        <v>27</v>
      </c>
      <c r="B90" s="66"/>
      <c r="C90" s="67"/>
      <c r="D90" s="67"/>
      <c r="E90" s="67"/>
      <c r="F90" s="68"/>
    </row>
    <row r="91" spans="1:6" ht="15">
      <c r="A91" s="14" t="s">
        <v>8</v>
      </c>
      <c r="B91" s="48">
        <v>24988.14</v>
      </c>
      <c r="C91" s="51">
        <v>5485.91</v>
      </c>
      <c r="D91" s="51">
        <v>17780.21</v>
      </c>
      <c r="E91" s="51">
        <f>B91-D91</f>
        <v>7207.93</v>
      </c>
      <c r="F91" s="54">
        <f>B91-C91</f>
        <v>19502.23</v>
      </c>
    </row>
    <row r="92" spans="1:6" ht="15">
      <c r="A92" s="16" t="s">
        <v>27</v>
      </c>
      <c r="B92" s="50"/>
      <c r="C92" s="53"/>
      <c r="D92" s="53"/>
      <c r="E92" s="53"/>
      <c r="F92" s="56"/>
    </row>
    <row r="93" spans="1:6" ht="15">
      <c r="A93" s="11" t="s">
        <v>12</v>
      </c>
      <c r="B93" s="57">
        <v>3380.33</v>
      </c>
      <c r="C93" s="60">
        <f>B93*0.99238655</f>
        <v>3354.5940265615</v>
      </c>
      <c r="D93" s="60">
        <v>2405.24</v>
      </c>
      <c r="E93" s="60">
        <f>B93-D93</f>
        <v>975.0900000000001</v>
      </c>
      <c r="F93" s="63">
        <f>B93-C93</f>
        <v>25.73597343849997</v>
      </c>
    </row>
    <row r="94" spans="1:6" ht="15">
      <c r="A94" s="12" t="s">
        <v>13</v>
      </c>
      <c r="B94" s="58"/>
      <c r="C94" s="61"/>
      <c r="D94" s="61"/>
      <c r="E94" s="61"/>
      <c r="F94" s="64"/>
    </row>
    <row r="95" spans="1:6" ht="15">
      <c r="A95" s="13" t="s">
        <v>27</v>
      </c>
      <c r="B95" s="66"/>
      <c r="C95" s="67"/>
      <c r="D95" s="67"/>
      <c r="E95" s="67"/>
      <c r="F95" s="68"/>
    </row>
    <row r="96" spans="1:6" ht="15">
      <c r="A96" s="17" t="s">
        <v>16</v>
      </c>
      <c r="B96" s="48">
        <v>5794.62</v>
      </c>
      <c r="C96" s="51">
        <f>B96</f>
        <v>5794.62</v>
      </c>
      <c r="D96" s="51">
        <v>4123.12</v>
      </c>
      <c r="E96" s="51">
        <f>B96-D96</f>
        <v>1671.5</v>
      </c>
      <c r="F96" s="54">
        <f>B96-C96</f>
        <v>0</v>
      </c>
    </row>
    <row r="97" spans="1:6" ht="15">
      <c r="A97" s="17" t="s">
        <v>17</v>
      </c>
      <c r="B97" s="49"/>
      <c r="C97" s="52"/>
      <c r="D97" s="52"/>
      <c r="E97" s="52"/>
      <c r="F97" s="55"/>
    </row>
    <row r="98" spans="1:6" ht="15">
      <c r="A98" s="18" t="s">
        <v>27</v>
      </c>
      <c r="B98" s="50"/>
      <c r="C98" s="53"/>
      <c r="D98" s="53"/>
      <c r="E98" s="53"/>
      <c r="F98" s="56"/>
    </row>
    <row r="99" spans="1:6" ht="15">
      <c r="A99" s="11" t="s">
        <v>18</v>
      </c>
      <c r="B99" s="57">
        <v>8329.51</v>
      </c>
      <c r="C99" s="60">
        <f>B99*0.82310886</f>
        <v>6856.0934804586</v>
      </c>
      <c r="D99" s="60">
        <v>5926.81</v>
      </c>
      <c r="E99" s="60">
        <f>B99-D99</f>
        <v>2402.7</v>
      </c>
      <c r="F99" s="63">
        <f>B99-C99</f>
        <v>1473.4165195413998</v>
      </c>
    </row>
    <row r="100" spans="1:6" ht="15">
      <c r="A100" s="12" t="s">
        <v>19</v>
      </c>
      <c r="B100" s="58"/>
      <c r="C100" s="61"/>
      <c r="D100" s="61"/>
      <c r="E100" s="61"/>
      <c r="F100" s="64"/>
    </row>
    <row r="101" spans="1:6" ht="15.75" thickBot="1">
      <c r="A101" s="13" t="s">
        <v>27</v>
      </c>
      <c r="B101" s="59"/>
      <c r="C101" s="62"/>
      <c r="D101" s="62"/>
      <c r="E101" s="62"/>
      <c r="F101" s="65"/>
    </row>
    <row r="102" spans="1:6" ht="15.75" thickBot="1">
      <c r="A102" s="19" t="s">
        <v>20</v>
      </c>
      <c r="B102" s="38">
        <f>SUM(B82:B101)</f>
        <v>73396.35</v>
      </c>
      <c r="C102" s="38">
        <f>SUM(C82:C101)</f>
        <v>51952.426483316696</v>
      </c>
      <c r="D102" s="38">
        <f>SUM(D82:D101)</f>
        <v>52224.81</v>
      </c>
      <c r="E102" s="38">
        <f>SUM(E82:E101)</f>
        <v>21171.539999999997</v>
      </c>
      <c r="F102" s="39">
        <f>SUM(F82:F101)</f>
        <v>21443.923516683295</v>
      </c>
    </row>
    <row r="103" spans="2:6" ht="15.75" thickBot="1">
      <c r="B103" s="40"/>
      <c r="C103" s="40"/>
      <c r="D103" s="40"/>
      <c r="E103" s="40"/>
      <c r="F103" s="40"/>
    </row>
    <row r="104" spans="1:6" ht="15">
      <c r="A104" s="69" t="s">
        <v>21</v>
      </c>
      <c r="B104" s="72" t="s">
        <v>34</v>
      </c>
      <c r="C104" s="73"/>
      <c r="D104" s="73"/>
      <c r="E104" s="73"/>
      <c r="F104" s="74"/>
    </row>
    <row r="105" spans="1:6" ht="15">
      <c r="A105" s="70"/>
      <c r="B105" s="75"/>
      <c r="C105" s="76"/>
      <c r="D105" s="76"/>
      <c r="E105" s="76"/>
      <c r="F105" s="77"/>
    </row>
    <row r="106" spans="1:6" ht="30.75" thickBot="1">
      <c r="A106" s="71"/>
      <c r="B106" s="35" t="s">
        <v>30</v>
      </c>
      <c r="C106" s="36" t="s">
        <v>1</v>
      </c>
      <c r="D106" s="36" t="s">
        <v>22</v>
      </c>
      <c r="E106" s="36" t="s">
        <v>23</v>
      </c>
      <c r="F106" s="37" t="s">
        <v>2</v>
      </c>
    </row>
    <row r="107" spans="1:6" ht="15">
      <c r="A107" s="12" t="s">
        <v>3</v>
      </c>
      <c r="B107" s="78">
        <v>11994.35</v>
      </c>
      <c r="C107" s="79">
        <f>B107*0.99240038</f>
        <v>11903.197497853</v>
      </c>
      <c r="D107" s="79">
        <v>8594.27</v>
      </c>
      <c r="E107" s="79">
        <f>B107-D107</f>
        <v>3400.08</v>
      </c>
      <c r="F107" s="80">
        <f>B107-C107</f>
        <v>91.15250214700063</v>
      </c>
    </row>
    <row r="108" spans="1:6" ht="15">
      <c r="A108" s="12" t="s">
        <v>4</v>
      </c>
      <c r="B108" s="58"/>
      <c r="C108" s="61"/>
      <c r="D108" s="61"/>
      <c r="E108" s="61"/>
      <c r="F108" s="64"/>
    </row>
    <row r="109" spans="1:6" ht="15">
      <c r="A109" s="13" t="s">
        <v>27</v>
      </c>
      <c r="B109" s="66"/>
      <c r="C109" s="67"/>
      <c r="D109" s="67"/>
      <c r="E109" s="67"/>
      <c r="F109" s="68"/>
    </row>
    <row r="110" spans="1:6" ht="15">
      <c r="A110" s="14" t="s">
        <v>28</v>
      </c>
      <c r="B110" s="48">
        <v>896.93</v>
      </c>
      <c r="C110" s="51">
        <v>0</v>
      </c>
      <c r="D110" s="51">
        <v>642.69</v>
      </c>
      <c r="E110" s="51">
        <f>B110-D110</f>
        <v>254.2399999999999</v>
      </c>
      <c r="F110" s="54">
        <f>B110-C110</f>
        <v>896.93</v>
      </c>
    </row>
    <row r="111" spans="1:6" ht="15">
      <c r="A111" s="15" t="s">
        <v>29</v>
      </c>
      <c r="B111" s="49"/>
      <c r="C111" s="52"/>
      <c r="D111" s="52"/>
      <c r="E111" s="52"/>
      <c r="F111" s="55"/>
    </row>
    <row r="112" spans="1:6" ht="15">
      <c r="A112" s="16" t="s">
        <v>27</v>
      </c>
      <c r="B112" s="50"/>
      <c r="C112" s="53"/>
      <c r="D112" s="53"/>
      <c r="E112" s="53"/>
      <c r="F112" s="56"/>
    </row>
    <row r="113" spans="1:6" ht="15">
      <c r="A113" s="11" t="s">
        <v>6</v>
      </c>
      <c r="B113" s="57">
        <v>15805.84</v>
      </c>
      <c r="C113" s="60">
        <v>2615.82</v>
      </c>
      <c r="D113" s="60">
        <v>11325.32</v>
      </c>
      <c r="E113" s="60">
        <f>B113-D113</f>
        <v>4480.52</v>
      </c>
      <c r="F113" s="63">
        <f>B113-C113</f>
        <v>13190.02</v>
      </c>
    </row>
    <row r="114" spans="1:6" ht="15">
      <c r="A114" s="12" t="s">
        <v>7</v>
      </c>
      <c r="B114" s="58"/>
      <c r="C114" s="61"/>
      <c r="D114" s="61"/>
      <c r="E114" s="61"/>
      <c r="F114" s="64"/>
    </row>
    <row r="115" spans="1:6" ht="15">
      <c r="A115" s="13" t="s">
        <v>27</v>
      </c>
      <c r="B115" s="66"/>
      <c r="C115" s="67"/>
      <c r="D115" s="67"/>
      <c r="E115" s="67"/>
      <c r="F115" s="68"/>
    </row>
    <row r="116" spans="1:6" ht="15">
      <c r="A116" s="14" t="s">
        <v>8</v>
      </c>
      <c r="B116" s="48">
        <v>23203.76</v>
      </c>
      <c r="C116" s="51">
        <v>72348.1</v>
      </c>
      <c r="D116" s="51">
        <v>16626.05</v>
      </c>
      <c r="E116" s="51">
        <f>B116-D116</f>
        <v>6577.709999999999</v>
      </c>
      <c r="F116" s="54">
        <f>B116-C116</f>
        <v>-49144.34000000001</v>
      </c>
    </row>
    <row r="117" spans="1:6" ht="15">
      <c r="A117" s="16" t="s">
        <v>27</v>
      </c>
      <c r="B117" s="50"/>
      <c r="C117" s="53"/>
      <c r="D117" s="53"/>
      <c r="E117" s="53"/>
      <c r="F117" s="56"/>
    </row>
    <row r="118" spans="1:6" ht="15">
      <c r="A118" s="11" t="s">
        <v>12</v>
      </c>
      <c r="B118" s="57">
        <v>3138.91</v>
      </c>
      <c r="C118" s="60">
        <f>B118*0.99238655</f>
        <v>3115.0120656605</v>
      </c>
      <c r="D118" s="60">
        <v>2249.15</v>
      </c>
      <c r="E118" s="60">
        <f>B118-D118</f>
        <v>889.7599999999998</v>
      </c>
      <c r="F118" s="63">
        <f>B118-C118</f>
        <v>23.897934339499898</v>
      </c>
    </row>
    <row r="119" spans="1:6" ht="15">
      <c r="A119" s="12" t="s">
        <v>13</v>
      </c>
      <c r="B119" s="58"/>
      <c r="C119" s="61"/>
      <c r="D119" s="61"/>
      <c r="E119" s="61"/>
      <c r="F119" s="64"/>
    </row>
    <row r="120" spans="1:6" ht="15">
      <c r="A120" s="13" t="s">
        <v>27</v>
      </c>
      <c r="B120" s="66"/>
      <c r="C120" s="67"/>
      <c r="D120" s="67"/>
      <c r="E120" s="67"/>
      <c r="F120" s="68"/>
    </row>
    <row r="121" spans="1:6" ht="15">
      <c r="A121" s="17" t="s">
        <v>16</v>
      </c>
      <c r="B121" s="48">
        <v>5380.85</v>
      </c>
      <c r="C121" s="51">
        <f>B121</f>
        <v>5380.85</v>
      </c>
      <c r="D121" s="51">
        <v>3855.56</v>
      </c>
      <c r="E121" s="51">
        <f>B121-D121</f>
        <v>1525.2900000000004</v>
      </c>
      <c r="F121" s="54">
        <f>B121-C121</f>
        <v>0</v>
      </c>
    </row>
    <row r="122" spans="1:6" ht="15">
      <c r="A122" s="17" t="s">
        <v>17</v>
      </c>
      <c r="B122" s="49"/>
      <c r="C122" s="52"/>
      <c r="D122" s="52"/>
      <c r="E122" s="52"/>
      <c r="F122" s="55"/>
    </row>
    <row r="123" spans="1:6" ht="15">
      <c r="A123" s="18" t="s">
        <v>27</v>
      </c>
      <c r="B123" s="50"/>
      <c r="C123" s="53"/>
      <c r="D123" s="53"/>
      <c r="E123" s="53"/>
      <c r="F123" s="56"/>
    </row>
    <row r="124" spans="1:6" ht="15">
      <c r="A124" s="11" t="s">
        <v>18</v>
      </c>
      <c r="B124" s="57">
        <v>7734.61</v>
      </c>
      <c r="C124" s="60">
        <f>B124*0.82310886</f>
        <v>6366.4260196446</v>
      </c>
      <c r="D124" s="60">
        <v>5542.06</v>
      </c>
      <c r="E124" s="60">
        <f>B124-D124</f>
        <v>2192.5499999999993</v>
      </c>
      <c r="F124" s="63">
        <f>B124-C124</f>
        <v>1368.1839803553994</v>
      </c>
    </row>
    <row r="125" spans="1:6" ht="15">
      <c r="A125" s="12" t="s">
        <v>19</v>
      </c>
      <c r="B125" s="58"/>
      <c r="C125" s="61"/>
      <c r="D125" s="61"/>
      <c r="E125" s="61"/>
      <c r="F125" s="64"/>
    </row>
    <row r="126" spans="1:6" ht="15.75" thickBot="1">
      <c r="A126" s="13" t="s">
        <v>27</v>
      </c>
      <c r="B126" s="59"/>
      <c r="C126" s="62"/>
      <c r="D126" s="62"/>
      <c r="E126" s="62"/>
      <c r="F126" s="65"/>
    </row>
    <row r="127" spans="1:6" ht="15.75" thickBot="1">
      <c r="A127" s="19" t="s">
        <v>20</v>
      </c>
      <c r="B127" s="38">
        <f>SUM(B107:B126)</f>
        <v>68155.25</v>
      </c>
      <c r="C127" s="38">
        <f>SUM(C107:C126)</f>
        <v>101729.4055831581</v>
      </c>
      <c r="D127" s="38">
        <f>SUM(D107:D126)</f>
        <v>48835.1</v>
      </c>
      <c r="E127" s="38">
        <f>SUM(E107:E126)</f>
        <v>19320.149999999998</v>
      </c>
      <c r="F127" s="39">
        <f>SUM(F107:F126)</f>
        <v>-33574.15558315812</v>
      </c>
    </row>
    <row r="128" spans="2:6" ht="15.75" thickBot="1">
      <c r="B128" s="40"/>
      <c r="C128" s="40"/>
      <c r="D128" s="40"/>
      <c r="E128" s="40"/>
      <c r="F128" s="40"/>
    </row>
    <row r="129" spans="1:6" ht="15">
      <c r="A129" s="69" t="s">
        <v>21</v>
      </c>
      <c r="B129" s="72" t="s">
        <v>35</v>
      </c>
      <c r="C129" s="73"/>
      <c r="D129" s="73"/>
      <c r="E129" s="73"/>
      <c r="F129" s="74"/>
    </row>
    <row r="130" spans="1:6" ht="15">
      <c r="A130" s="70"/>
      <c r="B130" s="75"/>
      <c r="C130" s="76"/>
      <c r="D130" s="76"/>
      <c r="E130" s="76"/>
      <c r="F130" s="77"/>
    </row>
    <row r="131" spans="1:6" ht="30.75" thickBot="1">
      <c r="A131" s="71"/>
      <c r="B131" s="35" t="s">
        <v>30</v>
      </c>
      <c r="C131" s="36" t="s">
        <v>1</v>
      </c>
      <c r="D131" s="36" t="s">
        <v>22</v>
      </c>
      <c r="E131" s="36" t="s">
        <v>23</v>
      </c>
      <c r="F131" s="37" t="s">
        <v>2</v>
      </c>
    </row>
    <row r="132" spans="1:6" ht="15">
      <c r="A132" s="12" t="s">
        <v>3</v>
      </c>
      <c r="B132" s="78">
        <v>11993.3</v>
      </c>
      <c r="C132" s="79">
        <f>B132*0.99240038</f>
        <v>11902.155477453998</v>
      </c>
      <c r="D132" s="79">
        <v>8798.52</v>
      </c>
      <c r="E132" s="79">
        <f>B132-D132</f>
        <v>3194.779999999999</v>
      </c>
      <c r="F132" s="80">
        <f>B132-C132</f>
        <v>91.1445225460011</v>
      </c>
    </row>
    <row r="133" spans="1:6" ht="15">
      <c r="A133" s="12" t="s">
        <v>4</v>
      </c>
      <c r="B133" s="58"/>
      <c r="C133" s="61"/>
      <c r="D133" s="61"/>
      <c r="E133" s="61"/>
      <c r="F133" s="64"/>
    </row>
    <row r="134" spans="1:6" ht="15">
      <c r="A134" s="13" t="s">
        <v>27</v>
      </c>
      <c r="B134" s="66"/>
      <c r="C134" s="67"/>
      <c r="D134" s="67"/>
      <c r="E134" s="67"/>
      <c r="F134" s="68"/>
    </row>
    <row r="135" spans="1:6" ht="15">
      <c r="A135" s="14" t="s">
        <v>28</v>
      </c>
      <c r="B135" s="48">
        <v>897</v>
      </c>
      <c r="C135" s="51">
        <v>0</v>
      </c>
      <c r="D135" s="51">
        <v>658.06</v>
      </c>
      <c r="E135" s="51">
        <f>B135-D135</f>
        <v>238.94000000000005</v>
      </c>
      <c r="F135" s="54">
        <f>B135-C135</f>
        <v>897</v>
      </c>
    </row>
    <row r="136" spans="1:6" ht="15">
      <c r="A136" s="15" t="s">
        <v>29</v>
      </c>
      <c r="B136" s="49"/>
      <c r="C136" s="52"/>
      <c r="D136" s="52"/>
      <c r="E136" s="52"/>
      <c r="F136" s="55"/>
    </row>
    <row r="137" spans="1:6" ht="15">
      <c r="A137" s="16" t="s">
        <v>27</v>
      </c>
      <c r="B137" s="50"/>
      <c r="C137" s="53"/>
      <c r="D137" s="53"/>
      <c r="E137" s="53"/>
      <c r="F137" s="56"/>
    </row>
    <row r="138" spans="1:6" ht="15">
      <c r="A138" s="11" t="s">
        <v>6</v>
      </c>
      <c r="B138" s="57">
        <v>15804.1</v>
      </c>
      <c r="C138" s="60">
        <v>2033.85</v>
      </c>
      <c r="D138" s="60">
        <v>11594.19</v>
      </c>
      <c r="E138" s="60">
        <f>B138-D138</f>
        <v>4209.91</v>
      </c>
      <c r="F138" s="63">
        <f>B138-C138</f>
        <v>13770.25</v>
      </c>
    </row>
    <row r="139" spans="1:6" ht="15">
      <c r="A139" s="12" t="s">
        <v>7</v>
      </c>
      <c r="B139" s="58"/>
      <c r="C139" s="61"/>
      <c r="D139" s="61"/>
      <c r="E139" s="61"/>
      <c r="F139" s="64"/>
    </row>
    <row r="140" spans="1:6" ht="15">
      <c r="A140" s="13" t="s">
        <v>27</v>
      </c>
      <c r="B140" s="66"/>
      <c r="C140" s="67"/>
      <c r="D140" s="67"/>
      <c r="E140" s="67"/>
      <c r="F140" s="68"/>
    </row>
    <row r="141" spans="1:6" ht="15">
      <c r="A141" s="14" t="s">
        <v>8</v>
      </c>
      <c r="B141" s="48">
        <v>23201.71</v>
      </c>
      <c r="C141" s="51">
        <v>50804.3</v>
      </c>
      <c r="D141" s="51">
        <v>17021.21</v>
      </c>
      <c r="E141" s="51">
        <f>B141-D141</f>
        <v>6180.5</v>
      </c>
      <c r="F141" s="54">
        <f>B141-C141</f>
        <v>-27602.590000000004</v>
      </c>
    </row>
    <row r="142" spans="1:6" ht="15">
      <c r="A142" s="16" t="s">
        <v>27</v>
      </c>
      <c r="B142" s="50"/>
      <c r="C142" s="53"/>
      <c r="D142" s="53"/>
      <c r="E142" s="53"/>
      <c r="F142" s="56"/>
    </row>
    <row r="143" spans="1:6" ht="15">
      <c r="A143" s="11" t="s">
        <v>12</v>
      </c>
      <c r="B143" s="57">
        <v>3138.74</v>
      </c>
      <c r="C143" s="60">
        <f>B143*0.99238655</f>
        <v>3114.8433599469995</v>
      </c>
      <c r="D143" s="60">
        <v>2302.66</v>
      </c>
      <c r="E143" s="60">
        <f>B143-D143</f>
        <v>836.0799999999999</v>
      </c>
      <c r="F143" s="63">
        <f>B143-C143</f>
        <v>23.896640053000283</v>
      </c>
    </row>
    <row r="144" spans="1:6" ht="15">
      <c r="A144" s="12" t="s">
        <v>13</v>
      </c>
      <c r="B144" s="58"/>
      <c r="C144" s="61"/>
      <c r="D144" s="61"/>
      <c r="E144" s="61"/>
      <c r="F144" s="64"/>
    </row>
    <row r="145" spans="1:6" ht="15">
      <c r="A145" s="13" t="s">
        <v>27</v>
      </c>
      <c r="B145" s="66"/>
      <c r="C145" s="67"/>
      <c r="D145" s="67"/>
      <c r="E145" s="67"/>
      <c r="F145" s="68"/>
    </row>
    <row r="146" spans="1:6" ht="15">
      <c r="A146" s="17" t="s">
        <v>16</v>
      </c>
      <c r="B146" s="48">
        <v>5380.41</v>
      </c>
      <c r="C146" s="51">
        <f>B146</f>
        <v>5380.41</v>
      </c>
      <c r="D146" s="51">
        <v>3947.18</v>
      </c>
      <c r="E146" s="51">
        <f>B146-D146</f>
        <v>1433.23</v>
      </c>
      <c r="F146" s="54">
        <f>B146-C146</f>
        <v>0</v>
      </c>
    </row>
    <row r="147" spans="1:6" ht="15">
      <c r="A147" s="17" t="s">
        <v>17</v>
      </c>
      <c r="B147" s="49"/>
      <c r="C147" s="52"/>
      <c r="D147" s="52"/>
      <c r="E147" s="52"/>
      <c r="F147" s="55"/>
    </row>
    <row r="148" spans="1:6" ht="15">
      <c r="A148" s="18" t="s">
        <v>27</v>
      </c>
      <c r="B148" s="50"/>
      <c r="C148" s="53"/>
      <c r="D148" s="53"/>
      <c r="E148" s="53"/>
      <c r="F148" s="56"/>
    </row>
    <row r="149" spans="1:6" ht="15">
      <c r="A149" s="11" t="s">
        <v>18</v>
      </c>
      <c r="B149" s="57">
        <v>7734.01</v>
      </c>
      <c r="C149" s="60">
        <f>B149*0.82310886</f>
        <v>6365.9321543286005</v>
      </c>
      <c r="D149" s="60">
        <v>5673.81</v>
      </c>
      <c r="E149" s="60">
        <f>B149-D149</f>
        <v>2060.2</v>
      </c>
      <c r="F149" s="63">
        <f>B149-C149</f>
        <v>1368.0778456713997</v>
      </c>
    </row>
    <row r="150" spans="1:6" ht="15">
      <c r="A150" s="12" t="s">
        <v>19</v>
      </c>
      <c r="B150" s="58"/>
      <c r="C150" s="61"/>
      <c r="D150" s="61"/>
      <c r="E150" s="61"/>
      <c r="F150" s="64"/>
    </row>
    <row r="151" spans="1:6" ht="15.75" thickBot="1">
      <c r="A151" s="13" t="s">
        <v>27</v>
      </c>
      <c r="B151" s="59"/>
      <c r="C151" s="62"/>
      <c r="D151" s="62"/>
      <c r="E151" s="62"/>
      <c r="F151" s="65"/>
    </row>
    <row r="152" spans="1:6" ht="15.75" thickBot="1">
      <c r="A152" s="19" t="s">
        <v>20</v>
      </c>
      <c r="B152" s="38">
        <f>SUM(B132:B151)</f>
        <v>68149.26999999999</v>
      </c>
      <c r="C152" s="38">
        <f>SUM(C132:C151)</f>
        <v>79601.4909917296</v>
      </c>
      <c r="D152" s="38">
        <f>SUM(D132:D151)</f>
        <v>49995.63</v>
      </c>
      <c r="E152" s="38">
        <f>SUM(E132:E151)</f>
        <v>18153.64</v>
      </c>
      <c r="F152" s="39">
        <f>SUM(F132:F151)</f>
        <v>-11452.220991729602</v>
      </c>
    </row>
    <row r="153" spans="2:6" ht="15.75" thickBot="1">
      <c r="B153" s="40"/>
      <c r="C153" s="40"/>
      <c r="D153" s="40"/>
      <c r="E153" s="40"/>
      <c r="F153" s="40"/>
    </row>
    <row r="154" spans="1:6" ht="15">
      <c r="A154" s="69" t="s">
        <v>21</v>
      </c>
      <c r="B154" s="72" t="s">
        <v>36</v>
      </c>
      <c r="C154" s="73"/>
      <c r="D154" s="73"/>
      <c r="E154" s="73"/>
      <c r="F154" s="74"/>
    </row>
    <row r="155" spans="1:6" ht="15">
      <c r="A155" s="70"/>
      <c r="B155" s="75"/>
      <c r="C155" s="76"/>
      <c r="D155" s="76"/>
      <c r="E155" s="76"/>
      <c r="F155" s="77"/>
    </row>
    <row r="156" spans="1:6" ht="30.75" thickBot="1">
      <c r="A156" s="71"/>
      <c r="B156" s="35" t="s">
        <v>30</v>
      </c>
      <c r="C156" s="36" t="s">
        <v>1</v>
      </c>
      <c r="D156" s="36" t="s">
        <v>22</v>
      </c>
      <c r="E156" s="36" t="s">
        <v>23</v>
      </c>
      <c r="F156" s="37" t="s">
        <v>2</v>
      </c>
    </row>
    <row r="157" spans="1:6" ht="15">
      <c r="A157" s="12" t="s">
        <v>3</v>
      </c>
      <c r="B157" s="78">
        <v>15593.88</v>
      </c>
      <c r="C157" s="79">
        <f>B157*0.99240038</f>
        <v>15475.3724376744</v>
      </c>
      <c r="D157" s="79">
        <v>11542.33</v>
      </c>
      <c r="E157" s="79">
        <f>B157-D157</f>
        <v>4051.5499999999993</v>
      </c>
      <c r="F157" s="80">
        <f>B157-C157</f>
        <v>118.50756232559979</v>
      </c>
    </row>
    <row r="158" spans="1:6" ht="15">
      <c r="A158" s="12" t="s">
        <v>4</v>
      </c>
      <c r="B158" s="58"/>
      <c r="C158" s="61"/>
      <c r="D158" s="61"/>
      <c r="E158" s="61"/>
      <c r="F158" s="64"/>
    </row>
    <row r="159" spans="1:6" ht="15">
      <c r="A159" s="13" t="s">
        <v>27</v>
      </c>
      <c r="B159" s="66"/>
      <c r="C159" s="67"/>
      <c r="D159" s="67"/>
      <c r="E159" s="67"/>
      <c r="F159" s="68"/>
    </row>
    <row r="160" spans="1:6" ht="15">
      <c r="A160" s="14" t="s">
        <v>28</v>
      </c>
      <c r="B160" s="48">
        <v>1165.97</v>
      </c>
      <c r="C160" s="51">
        <v>0</v>
      </c>
      <c r="D160" s="51">
        <v>863.05</v>
      </c>
      <c r="E160" s="51">
        <f>B160-D160</f>
        <v>302.9200000000001</v>
      </c>
      <c r="F160" s="54">
        <f>B160-C160</f>
        <v>1165.97</v>
      </c>
    </row>
    <row r="161" spans="1:6" ht="15">
      <c r="A161" s="15" t="s">
        <v>29</v>
      </c>
      <c r="B161" s="49"/>
      <c r="C161" s="52"/>
      <c r="D161" s="52"/>
      <c r="E161" s="52"/>
      <c r="F161" s="55"/>
    </row>
    <row r="162" spans="1:6" ht="15">
      <c r="A162" s="16" t="s">
        <v>27</v>
      </c>
      <c r="B162" s="50"/>
      <c r="C162" s="53"/>
      <c r="D162" s="53"/>
      <c r="E162" s="53"/>
      <c r="F162" s="56"/>
    </row>
    <row r="163" spans="1:6" ht="15">
      <c r="A163" s="11" t="s">
        <v>6</v>
      </c>
      <c r="B163" s="57">
        <v>20548.93</v>
      </c>
      <c r="C163" s="60">
        <v>55902.5</v>
      </c>
      <c r="D163" s="60">
        <v>15210.02</v>
      </c>
      <c r="E163" s="60">
        <f>B163-D163</f>
        <v>5338.91</v>
      </c>
      <c r="F163" s="63">
        <f>B163-C163</f>
        <v>-35353.57</v>
      </c>
    </row>
    <row r="164" spans="1:6" ht="15">
      <c r="A164" s="12" t="s">
        <v>7</v>
      </c>
      <c r="B164" s="58"/>
      <c r="C164" s="61"/>
      <c r="D164" s="61"/>
      <c r="E164" s="61"/>
      <c r="F164" s="64"/>
    </row>
    <row r="165" spans="1:6" ht="15">
      <c r="A165" s="13" t="s">
        <v>27</v>
      </c>
      <c r="B165" s="66"/>
      <c r="C165" s="67"/>
      <c r="D165" s="67"/>
      <c r="E165" s="67"/>
      <c r="F165" s="68"/>
    </row>
    <row r="166" spans="1:6" ht="15">
      <c r="A166" s="14" t="s">
        <v>8</v>
      </c>
      <c r="B166" s="48">
        <v>30167.67</v>
      </c>
      <c r="C166" s="51">
        <v>12271.5</v>
      </c>
      <c r="D166" s="51">
        <v>22329.65</v>
      </c>
      <c r="E166" s="51">
        <f>B166-D166</f>
        <v>7838.019999999997</v>
      </c>
      <c r="F166" s="54">
        <f>B166-C166</f>
        <v>17896.17</v>
      </c>
    </row>
    <row r="167" spans="1:6" ht="15">
      <c r="A167" s="16" t="s">
        <v>27</v>
      </c>
      <c r="B167" s="50"/>
      <c r="C167" s="53"/>
      <c r="D167" s="53"/>
      <c r="E167" s="53"/>
      <c r="F167" s="56"/>
    </row>
    <row r="168" spans="1:6" ht="15">
      <c r="A168" s="11" t="s">
        <v>12</v>
      </c>
      <c r="B168" s="57">
        <v>4080.68</v>
      </c>
      <c r="C168" s="60">
        <f>B168*0.99238655</f>
        <v>4049.6119468539996</v>
      </c>
      <c r="D168" s="60">
        <v>3020.47</v>
      </c>
      <c r="E168" s="60">
        <f>B168-D168</f>
        <v>1060.21</v>
      </c>
      <c r="F168" s="63">
        <f>B168-C168</f>
        <v>31.06805314600024</v>
      </c>
    </row>
    <row r="169" spans="1:6" ht="15">
      <c r="A169" s="12" t="s">
        <v>13</v>
      </c>
      <c r="B169" s="58"/>
      <c r="C169" s="61"/>
      <c r="D169" s="61"/>
      <c r="E169" s="61"/>
      <c r="F169" s="64"/>
    </row>
    <row r="170" spans="1:6" ht="15">
      <c r="A170" s="13" t="s">
        <v>27</v>
      </c>
      <c r="B170" s="66"/>
      <c r="C170" s="67"/>
      <c r="D170" s="67"/>
      <c r="E170" s="67"/>
      <c r="F170" s="68"/>
    </row>
    <row r="171" spans="1:6" ht="15">
      <c r="A171" s="17" t="s">
        <v>16</v>
      </c>
      <c r="B171" s="48">
        <v>6995.31</v>
      </c>
      <c r="C171" s="51">
        <f>B171</f>
        <v>6995.31</v>
      </c>
      <c r="D171" s="51">
        <v>5177.81</v>
      </c>
      <c r="E171" s="51">
        <f>B171-D171</f>
        <v>1817.5</v>
      </c>
      <c r="F171" s="54">
        <f>B171-C171</f>
        <v>0</v>
      </c>
    </row>
    <row r="172" spans="1:6" ht="15">
      <c r="A172" s="17" t="s">
        <v>17</v>
      </c>
      <c r="B172" s="49"/>
      <c r="C172" s="52"/>
      <c r="D172" s="52"/>
      <c r="E172" s="52"/>
      <c r="F172" s="55"/>
    </row>
    <row r="173" spans="1:6" ht="15">
      <c r="A173" s="18" t="s">
        <v>27</v>
      </c>
      <c r="B173" s="50"/>
      <c r="C173" s="53"/>
      <c r="D173" s="53"/>
      <c r="E173" s="53"/>
      <c r="F173" s="56"/>
    </row>
    <row r="174" spans="1:6" ht="15">
      <c r="A174" s="11" t="s">
        <v>18</v>
      </c>
      <c r="B174" s="57">
        <v>10056.16</v>
      </c>
      <c r="C174" s="60">
        <f>B174*0.82310886</f>
        <v>8277.3143935776</v>
      </c>
      <c r="D174" s="60">
        <v>7443.41</v>
      </c>
      <c r="E174" s="60">
        <f>B174-D174</f>
        <v>2612.75</v>
      </c>
      <c r="F174" s="63">
        <f>B174-C174</f>
        <v>1778.8456064223992</v>
      </c>
    </row>
    <row r="175" spans="1:6" ht="15">
      <c r="A175" s="12" t="s">
        <v>19</v>
      </c>
      <c r="B175" s="58"/>
      <c r="C175" s="61"/>
      <c r="D175" s="61"/>
      <c r="E175" s="61"/>
      <c r="F175" s="64"/>
    </row>
    <row r="176" spans="1:6" ht="15.75" thickBot="1">
      <c r="A176" s="13" t="s">
        <v>27</v>
      </c>
      <c r="B176" s="59"/>
      <c r="C176" s="62"/>
      <c r="D176" s="62"/>
      <c r="E176" s="62"/>
      <c r="F176" s="65"/>
    </row>
    <row r="177" spans="1:6" ht="15.75" thickBot="1">
      <c r="A177" s="19" t="s">
        <v>20</v>
      </c>
      <c r="B177" s="38">
        <f>SUM(B157:B176)</f>
        <v>88608.59999999999</v>
      </c>
      <c r="C177" s="38">
        <f>SUM(C157:C176)</f>
        <v>102971.608778106</v>
      </c>
      <c r="D177" s="38">
        <f>SUM(D157:D176)</f>
        <v>65586.74</v>
      </c>
      <c r="E177" s="38">
        <f>SUM(E157:E176)</f>
        <v>23021.859999999993</v>
      </c>
      <c r="F177" s="39">
        <f>SUM(F157:F176)</f>
        <v>-14363.008778106003</v>
      </c>
    </row>
    <row r="178" spans="2:6" ht="15.75" thickBot="1">
      <c r="B178" s="40"/>
      <c r="C178" s="40"/>
      <c r="D178" s="40"/>
      <c r="E178" s="40"/>
      <c r="F178" s="40"/>
    </row>
    <row r="179" spans="1:6" ht="15">
      <c r="A179" s="69" t="s">
        <v>21</v>
      </c>
      <c r="B179" s="72" t="s">
        <v>37</v>
      </c>
      <c r="C179" s="73"/>
      <c r="D179" s="73"/>
      <c r="E179" s="73"/>
      <c r="F179" s="74"/>
    </row>
    <row r="180" spans="1:6" ht="15">
      <c r="A180" s="70"/>
      <c r="B180" s="75"/>
      <c r="C180" s="76"/>
      <c r="D180" s="76"/>
      <c r="E180" s="76"/>
      <c r="F180" s="77"/>
    </row>
    <row r="181" spans="1:6" ht="30.75" thickBot="1">
      <c r="A181" s="71"/>
      <c r="B181" s="35" t="s">
        <v>30</v>
      </c>
      <c r="C181" s="36" t="s">
        <v>1</v>
      </c>
      <c r="D181" s="36" t="s">
        <v>22</v>
      </c>
      <c r="E181" s="36" t="s">
        <v>23</v>
      </c>
      <c r="F181" s="37" t="s">
        <v>2</v>
      </c>
    </row>
    <row r="182" spans="1:6" ht="15">
      <c r="A182" s="12" t="s">
        <v>3</v>
      </c>
      <c r="B182" s="78">
        <v>19382.83</v>
      </c>
      <c r="C182" s="79">
        <f>B182*0.99240038</f>
        <v>19235.5278574754</v>
      </c>
      <c r="D182" s="79">
        <v>13575.03</v>
      </c>
      <c r="E182" s="79">
        <f>B182-D182</f>
        <v>5807.800000000001</v>
      </c>
      <c r="F182" s="80">
        <f>B182-C182</f>
        <v>147.30214252460064</v>
      </c>
    </row>
    <row r="183" spans="1:6" ht="15">
      <c r="A183" s="12" t="s">
        <v>4</v>
      </c>
      <c r="B183" s="58"/>
      <c r="C183" s="61"/>
      <c r="D183" s="61"/>
      <c r="E183" s="61"/>
      <c r="F183" s="64"/>
    </row>
    <row r="184" spans="1:6" ht="15">
      <c r="A184" s="13" t="s">
        <v>27</v>
      </c>
      <c r="B184" s="66"/>
      <c r="C184" s="67"/>
      <c r="D184" s="67"/>
      <c r="E184" s="67"/>
      <c r="F184" s="68"/>
    </row>
    <row r="185" spans="1:6" ht="15">
      <c r="A185" s="14" t="s">
        <v>28</v>
      </c>
      <c r="B185" s="48">
        <v>1449.7</v>
      </c>
      <c r="C185" s="51">
        <v>0</v>
      </c>
      <c r="D185" s="51">
        <v>1015.34</v>
      </c>
      <c r="E185" s="51">
        <f>B185-D185</f>
        <v>434.36</v>
      </c>
      <c r="F185" s="54">
        <f>B185-C185</f>
        <v>1449.7</v>
      </c>
    </row>
    <row r="186" spans="1:6" ht="15">
      <c r="A186" s="15" t="s">
        <v>29</v>
      </c>
      <c r="B186" s="49"/>
      <c r="C186" s="52"/>
      <c r="D186" s="52"/>
      <c r="E186" s="52"/>
      <c r="F186" s="55"/>
    </row>
    <row r="187" spans="1:6" ht="15">
      <c r="A187" s="16" t="s">
        <v>27</v>
      </c>
      <c r="B187" s="50"/>
      <c r="C187" s="53"/>
      <c r="D187" s="53"/>
      <c r="E187" s="53"/>
      <c r="F187" s="56"/>
    </row>
    <row r="188" spans="1:6" ht="15">
      <c r="A188" s="11" t="s">
        <v>6</v>
      </c>
      <c r="B188" s="57">
        <v>25541.81</v>
      </c>
      <c r="C188" s="60">
        <v>4104.99</v>
      </c>
      <c r="D188" s="60">
        <v>17888.54</v>
      </c>
      <c r="E188" s="60">
        <f>B188-D188</f>
        <v>7653.27</v>
      </c>
      <c r="F188" s="63">
        <f>B188-C188</f>
        <v>21436.82</v>
      </c>
    </row>
    <row r="189" spans="1:6" ht="15">
      <c r="A189" s="12" t="s">
        <v>7</v>
      </c>
      <c r="B189" s="58"/>
      <c r="C189" s="61"/>
      <c r="D189" s="61"/>
      <c r="E189" s="61"/>
      <c r="F189" s="64"/>
    </row>
    <row r="190" spans="1:6" ht="15">
      <c r="A190" s="13" t="s">
        <v>27</v>
      </c>
      <c r="B190" s="66"/>
      <c r="C190" s="67"/>
      <c r="D190" s="67"/>
      <c r="E190" s="67"/>
      <c r="F190" s="68"/>
    </row>
    <row r="191" spans="1:6" ht="15">
      <c r="A191" s="14" t="s">
        <v>8</v>
      </c>
      <c r="B191" s="48">
        <v>37497.49</v>
      </c>
      <c r="C191" s="51">
        <v>782.76</v>
      </c>
      <c r="D191" s="51">
        <v>26261.87</v>
      </c>
      <c r="E191" s="51">
        <f>B191-D191</f>
        <v>11235.619999999999</v>
      </c>
      <c r="F191" s="54">
        <f>B191-C191</f>
        <v>36714.729999999996</v>
      </c>
    </row>
    <row r="192" spans="1:6" ht="15">
      <c r="A192" s="16" t="s">
        <v>27</v>
      </c>
      <c r="B192" s="50"/>
      <c r="C192" s="53"/>
      <c r="D192" s="53"/>
      <c r="E192" s="53"/>
      <c r="F192" s="56"/>
    </row>
    <row r="193" spans="1:6" ht="15">
      <c r="A193" s="11" t="s">
        <v>12</v>
      </c>
      <c r="B193" s="57">
        <v>5054.34</v>
      </c>
      <c r="C193" s="60">
        <f>B193*0.99238655</f>
        <v>5015.859035127</v>
      </c>
      <c r="D193" s="60">
        <v>3534.42</v>
      </c>
      <c r="E193" s="60">
        <f>B193-D193</f>
        <v>1519.92</v>
      </c>
      <c r="F193" s="63">
        <f>B193-C193</f>
        <v>38.48096487299972</v>
      </c>
    </row>
    <row r="194" spans="1:6" ht="15">
      <c r="A194" s="12" t="s">
        <v>13</v>
      </c>
      <c r="B194" s="58"/>
      <c r="C194" s="61"/>
      <c r="D194" s="61"/>
      <c r="E194" s="61"/>
      <c r="F194" s="64"/>
    </row>
    <row r="195" spans="1:6" ht="15">
      <c r="A195" s="13" t="s">
        <v>27</v>
      </c>
      <c r="B195" s="66"/>
      <c r="C195" s="67"/>
      <c r="D195" s="67"/>
      <c r="E195" s="67"/>
      <c r="F195" s="68"/>
    </row>
    <row r="196" spans="1:6" ht="15">
      <c r="A196" s="17" t="s">
        <v>16</v>
      </c>
      <c r="B196" s="48">
        <v>8664.35</v>
      </c>
      <c r="C196" s="51">
        <f>B196</f>
        <v>8664.35</v>
      </c>
      <c r="D196" s="51">
        <v>6058.87</v>
      </c>
      <c r="E196" s="51">
        <f>B196-D196</f>
        <v>2605.4800000000005</v>
      </c>
      <c r="F196" s="54">
        <f>B196-C196</f>
        <v>0</v>
      </c>
    </row>
    <row r="197" spans="1:6" ht="15">
      <c r="A197" s="17" t="s">
        <v>17</v>
      </c>
      <c r="B197" s="49"/>
      <c r="C197" s="52"/>
      <c r="D197" s="52"/>
      <c r="E197" s="52"/>
      <c r="F197" s="55"/>
    </row>
    <row r="198" spans="1:6" ht="15">
      <c r="A198" s="18" t="s">
        <v>27</v>
      </c>
      <c r="B198" s="50"/>
      <c r="C198" s="53"/>
      <c r="D198" s="53"/>
      <c r="E198" s="53"/>
      <c r="F198" s="56"/>
    </row>
    <row r="199" spans="1:6" ht="15">
      <c r="A199" s="11" t="s">
        <v>18</v>
      </c>
      <c r="B199" s="57">
        <v>12454.42</v>
      </c>
      <c r="C199" s="60">
        <f>B199*0.82310886</f>
        <v>10251.3434481612</v>
      </c>
      <c r="D199" s="60">
        <v>8709.27</v>
      </c>
      <c r="E199" s="60">
        <f>B199-D199</f>
        <v>3745.1499999999996</v>
      </c>
      <c r="F199" s="63">
        <f>B199-C199</f>
        <v>2203.0765518388</v>
      </c>
    </row>
    <row r="200" spans="1:6" ht="15">
      <c r="A200" s="12" t="s">
        <v>19</v>
      </c>
      <c r="B200" s="58"/>
      <c r="C200" s="61"/>
      <c r="D200" s="61"/>
      <c r="E200" s="61"/>
      <c r="F200" s="64"/>
    </row>
    <row r="201" spans="1:6" ht="15.75" thickBot="1">
      <c r="A201" s="13" t="s">
        <v>27</v>
      </c>
      <c r="B201" s="59"/>
      <c r="C201" s="62"/>
      <c r="D201" s="62"/>
      <c r="E201" s="62"/>
      <c r="F201" s="65"/>
    </row>
    <row r="202" spans="1:6" ht="15.75" thickBot="1">
      <c r="A202" s="19" t="s">
        <v>20</v>
      </c>
      <c r="B202" s="38">
        <f>SUM(B182:B201)</f>
        <v>110044.94</v>
      </c>
      <c r="C202" s="38">
        <f>SUM(C182:C201)</f>
        <v>48054.8303407636</v>
      </c>
      <c r="D202" s="38">
        <f>SUM(D182:D201)</f>
        <v>77043.34</v>
      </c>
      <c r="E202" s="38">
        <f>SUM(E182:E201)</f>
        <v>33001.6</v>
      </c>
      <c r="F202" s="39">
        <f>SUM(F182:F201)</f>
        <v>61990.1096592364</v>
      </c>
    </row>
    <row r="203" spans="2:6" ht="15.75" thickBot="1">
      <c r="B203" s="40"/>
      <c r="C203" s="40"/>
      <c r="D203" s="40"/>
      <c r="E203" s="40"/>
      <c r="F203" s="40"/>
    </row>
    <row r="204" spans="1:6" ht="15">
      <c r="A204" s="69" t="s">
        <v>21</v>
      </c>
      <c r="B204" s="72" t="s">
        <v>38</v>
      </c>
      <c r="C204" s="73"/>
      <c r="D204" s="73"/>
      <c r="E204" s="73"/>
      <c r="F204" s="74"/>
    </row>
    <row r="205" spans="1:6" ht="15">
      <c r="A205" s="70"/>
      <c r="B205" s="75"/>
      <c r="C205" s="76"/>
      <c r="D205" s="76"/>
      <c r="E205" s="76"/>
      <c r="F205" s="77"/>
    </row>
    <row r="206" spans="1:6" ht="30.75" thickBot="1">
      <c r="A206" s="71"/>
      <c r="B206" s="35" t="s">
        <v>30</v>
      </c>
      <c r="C206" s="36" t="s">
        <v>1</v>
      </c>
      <c r="D206" s="36" t="s">
        <v>22</v>
      </c>
      <c r="E206" s="36" t="s">
        <v>23</v>
      </c>
      <c r="F206" s="37" t="s">
        <v>2</v>
      </c>
    </row>
    <row r="207" spans="1:6" ht="15">
      <c r="A207" s="12" t="s">
        <v>3</v>
      </c>
      <c r="B207" s="78">
        <v>19824.42</v>
      </c>
      <c r="C207" s="79">
        <f>B207*0.99240038</f>
        <v>19673.761941279598</v>
      </c>
      <c r="D207" s="79">
        <v>14036.57</v>
      </c>
      <c r="E207" s="79">
        <f>B207-D207</f>
        <v>5787.8499999999985</v>
      </c>
      <c r="F207" s="80">
        <f>B207-C207</f>
        <v>150.65805872040073</v>
      </c>
    </row>
    <row r="208" spans="1:6" ht="15">
      <c r="A208" s="12" t="s">
        <v>4</v>
      </c>
      <c r="B208" s="58"/>
      <c r="C208" s="61"/>
      <c r="D208" s="61"/>
      <c r="E208" s="61"/>
      <c r="F208" s="64"/>
    </row>
    <row r="209" spans="1:6" ht="15">
      <c r="A209" s="13" t="s">
        <v>27</v>
      </c>
      <c r="B209" s="66"/>
      <c r="C209" s="67"/>
      <c r="D209" s="67"/>
      <c r="E209" s="67"/>
      <c r="F209" s="68"/>
    </row>
    <row r="210" spans="1:6" ht="15">
      <c r="A210" s="14" t="s">
        <v>28</v>
      </c>
      <c r="B210" s="48">
        <v>1482.35</v>
      </c>
      <c r="C210" s="51">
        <v>0</v>
      </c>
      <c r="D210" s="51">
        <v>1049.56</v>
      </c>
      <c r="E210" s="51">
        <f>B210-D210</f>
        <v>432.78999999999996</v>
      </c>
      <c r="F210" s="54">
        <f>B210-C210</f>
        <v>1482.35</v>
      </c>
    </row>
    <row r="211" spans="1:6" ht="15">
      <c r="A211" s="15" t="s">
        <v>29</v>
      </c>
      <c r="B211" s="49"/>
      <c r="C211" s="52"/>
      <c r="D211" s="52"/>
      <c r="E211" s="52"/>
      <c r="F211" s="55"/>
    </row>
    <row r="212" spans="1:6" ht="15">
      <c r="A212" s="16" t="s">
        <v>27</v>
      </c>
      <c r="B212" s="50"/>
      <c r="C212" s="53"/>
      <c r="D212" s="53"/>
      <c r="E212" s="53"/>
      <c r="F212" s="56"/>
    </row>
    <row r="213" spans="1:6" ht="15">
      <c r="A213" s="11" t="s">
        <v>6</v>
      </c>
      <c r="B213" s="57">
        <v>26123.53</v>
      </c>
      <c r="C213" s="60">
        <v>6800.79</v>
      </c>
      <c r="D213" s="60">
        <v>18496.62</v>
      </c>
      <c r="E213" s="60">
        <f>B213-D213</f>
        <v>7626.91</v>
      </c>
      <c r="F213" s="63">
        <f>B213-C213</f>
        <v>19322.739999999998</v>
      </c>
    </row>
    <row r="214" spans="1:6" ht="15">
      <c r="A214" s="12" t="s">
        <v>7</v>
      </c>
      <c r="B214" s="58"/>
      <c r="C214" s="61"/>
      <c r="D214" s="61"/>
      <c r="E214" s="61"/>
      <c r="F214" s="64"/>
    </row>
    <row r="215" spans="1:6" ht="15">
      <c r="A215" s="13" t="s">
        <v>27</v>
      </c>
      <c r="B215" s="66"/>
      <c r="C215" s="67"/>
      <c r="D215" s="67"/>
      <c r="E215" s="67"/>
      <c r="F215" s="68"/>
    </row>
    <row r="216" spans="1:6" ht="15">
      <c r="A216" s="14" t="s">
        <v>8</v>
      </c>
      <c r="B216" s="48">
        <v>38351.74</v>
      </c>
      <c r="C216" s="51">
        <v>12978</v>
      </c>
      <c r="D216" s="51">
        <v>27154.71</v>
      </c>
      <c r="E216" s="51">
        <f>B216-D216</f>
        <v>11197.029999999999</v>
      </c>
      <c r="F216" s="54">
        <f>B216-C216</f>
        <v>25373.739999999998</v>
      </c>
    </row>
    <row r="217" spans="1:6" ht="15">
      <c r="A217" s="16" t="s">
        <v>27</v>
      </c>
      <c r="B217" s="50"/>
      <c r="C217" s="53"/>
      <c r="D217" s="53"/>
      <c r="E217" s="53"/>
      <c r="F217" s="56"/>
    </row>
    <row r="218" spans="1:6" ht="15">
      <c r="A218" s="11" t="s">
        <v>12</v>
      </c>
      <c r="B218" s="57">
        <v>5187.94</v>
      </c>
      <c r="C218" s="60">
        <f>B218*0.99238655</f>
        <v>5148.441878207</v>
      </c>
      <c r="D218" s="60">
        <v>3673.3</v>
      </c>
      <c r="E218" s="60">
        <f>B218-D218</f>
        <v>1514.6399999999994</v>
      </c>
      <c r="F218" s="63">
        <f>B218-C218</f>
        <v>39.49812179299988</v>
      </c>
    </row>
    <row r="219" spans="1:6" ht="15">
      <c r="A219" s="12" t="s">
        <v>13</v>
      </c>
      <c r="B219" s="58"/>
      <c r="C219" s="61"/>
      <c r="D219" s="61"/>
      <c r="E219" s="61"/>
      <c r="F219" s="64"/>
    </row>
    <row r="220" spans="1:6" ht="15">
      <c r="A220" s="13" t="s">
        <v>27</v>
      </c>
      <c r="B220" s="66"/>
      <c r="C220" s="67"/>
      <c r="D220" s="67"/>
      <c r="E220" s="67"/>
      <c r="F220" s="68"/>
    </row>
    <row r="221" spans="1:6" ht="15">
      <c r="A221" s="17" t="s">
        <v>16</v>
      </c>
      <c r="B221" s="48">
        <v>8893.42</v>
      </c>
      <c r="C221" s="51">
        <f>B221</f>
        <v>8893.42</v>
      </c>
      <c r="D221" s="51">
        <v>6296.94</v>
      </c>
      <c r="E221" s="51">
        <f>B221-D221</f>
        <v>2596.4800000000005</v>
      </c>
      <c r="F221" s="54">
        <f>B221-C221</f>
        <v>0</v>
      </c>
    </row>
    <row r="222" spans="1:6" ht="15">
      <c r="A222" s="17" t="s">
        <v>17</v>
      </c>
      <c r="B222" s="49"/>
      <c r="C222" s="52"/>
      <c r="D222" s="52"/>
      <c r="E222" s="52"/>
      <c r="F222" s="55"/>
    </row>
    <row r="223" spans="1:6" ht="15">
      <c r="A223" s="18" t="s">
        <v>27</v>
      </c>
      <c r="B223" s="50"/>
      <c r="C223" s="53"/>
      <c r="D223" s="53"/>
      <c r="E223" s="53"/>
      <c r="F223" s="56"/>
    </row>
    <row r="224" spans="1:6" ht="15">
      <c r="A224" s="11" t="s">
        <v>18</v>
      </c>
      <c r="B224" s="57">
        <v>12784.36</v>
      </c>
      <c r="C224" s="60">
        <f>B224*0.82310886</f>
        <v>10522.9199854296</v>
      </c>
      <c r="D224" s="60">
        <v>9051.9</v>
      </c>
      <c r="E224" s="60">
        <f>B224-D224</f>
        <v>3732.460000000001</v>
      </c>
      <c r="F224" s="63">
        <f>B224-C224</f>
        <v>2261.4400145704003</v>
      </c>
    </row>
    <row r="225" spans="1:6" ht="15">
      <c r="A225" s="12" t="s">
        <v>19</v>
      </c>
      <c r="B225" s="58"/>
      <c r="C225" s="61"/>
      <c r="D225" s="61"/>
      <c r="E225" s="61"/>
      <c r="F225" s="64"/>
    </row>
    <row r="226" spans="1:6" ht="15.75" thickBot="1">
      <c r="A226" s="13" t="s">
        <v>27</v>
      </c>
      <c r="B226" s="59"/>
      <c r="C226" s="62"/>
      <c r="D226" s="62"/>
      <c r="E226" s="62"/>
      <c r="F226" s="65"/>
    </row>
    <row r="227" spans="1:6" ht="15.75" thickBot="1">
      <c r="A227" s="19" t="s">
        <v>20</v>
      </c>
      <c r="B227" s="38">
        <f>SUM(B207:B226)</f>
        <v>112647.76</v>
      </c>
      <c r="C227" s="38">
        <f>SUM(C207:C226)</f>
        <v>64017.3338049162</v>
      </c>
      <c r="D227" s="38">
        <f>SUM(D207:D226)</f>
        <v>79759.59999999999</v>
      </c>
      <c r="E227" s="38">
        <f>SUM(E207:E226)</f>
        <v>32888.159999999996</v>
      </c>
      <c r="F227" s="39">
        <f>SUM(F207:F226)</f>
        <v>48630.4261950838</v>
      </c>
    </row>
    <row r="228" spans="2:6" ht="15.75" thickBot="1">
      <c r="B228" s="40"/>
      <c r="C228" s="40"/>
      <c r="D228" s="40"/>
      <c r="E228" s="40"/>
      <c r="F228" s="40"/>
    </row>
    <row r="229" spans="1:6" ht="15">
      <c r="A229" s="69" t="s">
        <v>21</v>
      </c>
      <c r="B229" s="72" t="s">
        <v>39</v>
      </c>
      <c r="C229" s="73"/>
      <c r="D229" s="73"/>
      <c r="E229" s="73"/>
      <c r="F229" s="74"/>
    </row>
    <row r="230" spans="1:6" ht="15">
      <c r="A230" s="70"/>
      <c r="B230" s="75"/>
      <c r="C230" s="76"/>
      <c r="D230" s="76"/>
      <c r="E230" s="76"/>
      <c r="F230" s="77"/>
    </row>
    <row r="231" spans="1:6" ht="30.75" thickBot="1">
      <c r="A231" s="71"/>
      <c r="B231" s="35" t="s">
        <v>0</v>
      </c>
      <c r="C231" s="36" t="s">
        <v>1</v>
      </c>
      <c r="D231" s="36" t="s">
        <v>22</v>
      </c>
      <c r="E231" s="36" t="s">
        <v>23</v>
      </c>
      <c r="F231" s="37" t="s">
        <v>2</v>
      </c>
    </row>
    <row r="232" spans="1:6" ht="15">
      <c r="A232" s="12" t="s">
        <v>3</v>
      </c>
      <c r="B232" s="78">
        <v>11789.53</v>
      </c>
      <c r="C232" s="79">
        <f>B232*0.99240038</f>
        <v>11699.934052021401</v>
      </c>
      <c r="D232" s="79">
        <v>8663.07</v>
      </c>
      <c r="E232" s="79">
        <f>B232-D232</f>
        <v>3126.460000000001</v>
      </c>
      <c r="F232" s="80">
        <f>B232-C232</f>
        <v>89.59594797859972</v>
      </c>
    </row>
    <row r="233" spans="1:6" ht="15">
      <c r="A233" s="12" t="s">
        <v>4</v>
      </c>
      <c r="B233" s="58"/>
      <c r="C233" s="61"/>
      <c r="D233" s="61"/>
      <c r="E233" s="61"/>
      <c r="F233" s="64"/>
    </row>
    <row r="234" spans="1:6" ht="15">
      <c r="A234" s="13" t="s">
        <v>27</v>
      </c>
      <c r="B234" s="66"/>
      <c r="C234" s="67"/>
      <c r="D234" s="67"/>
      <c r="E234" s="67"/>
      <c r="F234" s="68"/>
    </row>
    <row r="235" spans="1:6" ht="15">
      <c r="A235" s="14" t="s">
        <v>28</v>
      </c>
      <c r="B235" s="48">
        <v>881.28</v>
      </c>
      <c r="C235" s="51">
        <v>0</v>
      </c>
      <c r="D235" s="51">
        <v>647.6</v>
      </c>
      <c r="E235" s="51">
        <f>B235-D235</f>
        <v>233.67999999999995</v>
      </c>
      <c r="F235" s="54">
        <f>B235-C235</f>
        <v>881.28</v>
      </c>
    </row>
    <row r="236" spans="1:6" ht="15">
      <c r="A236" s="15" t="s">
        <v>29</v>
      </c>
      <c r="B236" s="49"/>
      <c r="C236" s="52"/>
      <c r="D236" s="52"/>
      <c r="E236" s="52"/>
      <c r="F236" s="55"/>
    </row>
    <row r="237" spans="1:6" ht="15">
      <c r="A237" s="16" t="s">
        <v>27</v>
      </c>
      <c r="B237" s="50"/>
      <c r="C237" s="53"/>
      <c r="D237" s="53"/>
      <c r="E237" s="53"/>
      <c r="F237" s="56"/>
    </row>
    <row r="238" spans="1:6" ht="15">
      <c r="A238" s="11" t="s">
        <v>6</v>
      </c>
      <c r="B238" s="57">
        <v>15535.43</v>
      </c>
      <c r="C238" s="60">
        <v>11767.7</v>
      </c>
      <c r="D238" s="60">
        <v>11458.06</v>
      </c>
      <c r="E238" s="60">
        <f>B238-D238</f>
        <v>4077.370000000001</v>
      </c>
      <c r="F238" s="63">
        <f>B238-C238</f>
        <v>3767.7299999999996</v>
      </c>
    </row>
    <row r="239" spans="1:6" ht="15">
      <c r="A239" s="12" t="s">
        <v>7</v>
      </c>
      <c r="B239" s="58"/>
      <c r="C239" s="61"/>
      <c r="D239" s="61"/>
      <c r="E239" s="61"/>
      <c r="F239" s="64"/>
    </row>
    <row r="240" spans="1:6" ht="15">
      <c r="A240" s="13" t="s">
        <v>27</v>
      </c>
      <c r="B240" s="66"/>
      <c r="C240" s="67"/>
      <c r="D240" s="67"/>
      <c r="E240" s="67"/>
      <c r="F240" s="68"/>
    </row>
    <row r="241" spans="1:6" ht="15">
      <c r="A241" s="14" t="s">
        <v>8</v>
      </c>
      <c r="B241" s="48">
        <v>22807.53</v>
      </c>
      <c r="C241" s="51">
        <v>1543.39</v>
      </c>
      <c r="D241" s="51">
        <v>16759.24</v>
      </c>
      <c r="E241" s="51">
        <f>B241-D241</f>
        <v>6048.289999999997</v>
      </c>
      <c r="F241" s="54">
        <f>B241-C241</f>
        <v>21264.14</v>
      </c>
    </row>
    <row r="242" spans="1:6" ht="15">
      <c r="A242" s="16" t="s">
        <v>27</v>
      </c>
      <c r="B242" s="50"/>
      <c r="C242" s="53"/>
      <c r="D242" s="53"/>
      <c r="E242" s="53"/>
      <c r="F242" s="56"/>
    </row>
    <row r="243" spans="1:6" ht="15">
      <c r="A243" s="11" t="s">
        <v>12</v>
      </c>
      <c r="B243" s="57">
        <v>3084.91</v>
      </c>
      <c r="C243" s="60">
        <f>B243*0.99238655</f>
        <v>3061.4231919605</v>
      </c>
      <c r="D243" s="60">
        <v>2266.85</v>
      </c>
      <c r="E243" s="60">
        <f>B243-D243</f>
        <v>818.06</v>
      </c>
      <c r="F243" s="63">
        <f>B243-C243</f>
        <v>23.48680803949992</v>
      </c>
    </row>
    <row r="244" spans="1:6" ht="15">
      <c r="A244" s="12" t="s">
        <v>13</v>
      </c>
      <c r="B244" s="58"/>
      <c r="C244" s="61"/>
      <c r="D244" s="61"/>
      <c r="E244" s="61"/>
      <c r="F244" s="64"/>
    </row>
    <row r="245" spans="1:6" ht="15">
      <c r="A245" s="13" t="s">
        <v>27</v>
      </c>
      <c r="B245" s="66"/>
      <c r="C245" s="67"/>
      <c r="D245" s="67"/>
      <c r="E245" s="67"/>
      <c r="F245" s="68"/>
    </row>
    <row r="246" spans="1:6" ht="15">
      <c r="A246" s="17" t="s">
        <v>16</v>
      </c>
      <c r="B246" s="48">
        <v>5288.53</v>
      </c>
      <c r="C246" s="51">
        <f>B246</f>
        <v>5288.53</v>
      </c>
      <c r="D246" s="51">
        <v>3886.1</v>
      </c>
      <c r="E246" s="51">
        <f>B246-D246</f>
        <v>1402.4299999999998</v>
      </c>
      <c r="F246" s="54">
        <f>B246-C246</f>
        <v>0</v>
      </c>
    </row>
    <row r="247" spans="1:6" ht="15">
      <c r="A247" s="17" t="s">
        <v>17</v>
      </c>
      <c r="B247" s="49"/>
      <c r="C247" s="52"/>
      <c r="D247" s="52"/>
      <c r="E247" s="52"/>
      <c r="F247" s="55"/>
    </row>
    <row r="248" spans="1:6" ht="15">
      <c r="A248" s="18" t="s">
        <v>27</v>
      </c>
      <c r="B248" s="50"/>
      <c r="C248" s="53"/>
      <c r="D248" s="53"/>
      <c r="E248" s="53"/>
      <c r="F248" s="56"/>
    </row>
    <row r="249" spans="1:6" ht="15">
      <c r="A249" s="11" t="s">
        <v>18</v>
      </c>
      <c r="B249" s="57">
        <v>7602.84</v>
      </c>
      <c r="C249" s="60">
        <f>B249*0.82310886</f>
        <v>6257.9649651624</v>
      </c>
      <c r="D249" s="60">
        <v>5586.63</v>
      </c>
      <c r="E249" s="60">
        <f>B249-D249</f>
        <v>2016.21</v>
      </c>
      <c r="F249" s="63">
        <f>B249-C249</f>
        <v>1344.8750348375997</v>
      </c>
    </row>
    <row r="250" spans="1:6" ht="15">
      <c r="A250" s="12" t="s">
        <v>19</v>
      </c>
      <c r="B250" s="58"/>
      <c r="C250" s="61"/>
      <c r="D250" s="61"/>
      <c r="E250" s="61"/>
      <c r="F250" s="64"/>
    </row>
    <row r="251" spans="1:6" ht="15.75" thickBot="1">
      <c r="A251" s="13" t="s">
        <v>27</v>
      </c>
      <c r="B251" s="59"/>
      <c r="C251" s="62"/>
      <c r="D251" s="62"/>
      <c r="E251" s="62"/>
      <c r="F251" s="65"/>
    </row>
    <row r="252" spans="1:6" ht="15.75" thickBot="1">
      <c r="A252" s="19" t="s">
        <v>20</v>
      </c>
      <c r="B252" s="38">
        <f>SUM(B232:B251)</f>
        <v>66990.05</v>
      </c>
      <c r="C252" s="38">
        <f>SUM(C232:C251)</f>
        <v>39618.9422091443</v>
      </c>
      <c r="D252" s="38">
        <f>SUM(D232:D251)</f>
        <v>49267.549999999996</v>
      </c>
      <c r="E252" s="38">
        <f>SUM(E232:E251)</f>
        <v>17722.5</v>
      </c>
      <c r="F252" s="39">
        <f>SUM(F232:F251)</f>
        <v>27371.107790855698</v>
      </c>
    </row>
    <row r="253" spans="2:6" ht="15.75" thickBot="1">
      <c r="B253" s="40"/>
      <c r="C253" s="40"/>
      <c r="D253" s="40"/>
      <c r="E253" s="40"/>
      <c r="F253" s="40"/>
    </row>
    <row r="254" spans="1:6" ht="15">
      <c r="A254" s="69" t="s">
        <v>21</v>
      </c>
      <c r="B254" s="72" t="s">
        <v>40</v>
      </c>
      <c r="C254" s="73"/>
      <c r="D254" s="73"/>
      <c r="E254" s="73"/>
      <c r="F254" s="74"/>
    </row>
    <row r="255" spans="1:6" ht="15">
      <c r="A255" s="70"/>
      <c r="B255" s="75"/>
      <c r="C255" s="76"/>
      <c r="D255" s="76"/>
      <c r="E255" s="76"/>
      <c r="F255" s="77"/>
    </row>
    <row r="256" spans="1:6" ht="30.75" thickBot="1">
      <c r="A256" s="71"/>
      <c r="B256" s="35" t="s">
        <v>0</v>
      </c>
      <c r="C256" s="36" t="s">
        <v>1</v>
      </c>
      <c r="D256" s="36" t="s">
        <v>22</v>
      </c>
      <c r="E256" s="36" t="s">
        <v>23</v>
      </c>
      <c r="F256" s="37" t="s">
        <v>2</v>
      </c>
    </row>
    <row r="257" spans="1:6" ht="15">
      <c r="A257" s="12" t="s">
        <v>3</v>
      </c>
      <c r="B257" s="78">
        <v>12006.94</v>
      </c>
      <c r="C257" s="79">
        <f>B257*0.99240038</f>
        <v>11915.6918186372</v>
      </c>
      <c r="D257" s="79">
        <v>8822.86</v>
      </c>
      <c r="E257" s="79">
        <f>B257-D257</f>
        <v>3184.08</v>
      </c>
      <c r="F257" s="80">
        <f>B257-C257</f>
        <v>91.2481813628001</v>
      </c>
    </row>
    <row r="258" spans="1:6" ht="15">
      <c r="A258" s="12" t="s">
        <v>4</v>
      </c>
      <c r="B258" s="58"/>
      <c r="C258" s="61"/>
      <c r="D258" s="61"/>
      <c r="E258" s="61"/>
      <c r="F258" s="64"/>
    </row>
    <row r="259" spans="1:6" ht="15">
      <c r="A259" s="13" t="s">
        <v>27</v>
      </c>
      <c r="B259" s="66"/>
      <c r="C259" s="67"/>
      <c r="D259" s="67"/>
      <c r="E259" s="67"/>
      <c r="F259" s="68"/>
    </row>
    <row r="260" spans="1:6" ht="15">
      <c r="A260" s="14" t="s">
        <v>28</v>
      </c>
      <c r="B260" s="48">
        <v>897.72</v>
      </c>
      <c r="C260" s="51">
        <v>0</v>
      </c>
      <c r="D260" s="51">
        <v>659.64</v>
      </c>
      <c r="E260" s="51">
        <f>B260-D260</f>
        <v>238.08000000000004</v>
      </c>
      <c r="F260" s="54">
        <f>B260-C260</f>
        <v>897.72</v>
      </c>
    </row>
    <row r="261" spans="1:6" ht="15">
      <c r="A261" s="15" t="s">
        <v>29</v>
      </c>
      <c r="B261" s="49"/>
      <c r="C261" s="52"/>
      <c r="D261" s="52"/>
      <c r="E261" s="52"/>
      <c r="F261" s="55"/>
    </row>
    <row r="262" spans="1:6" ht="15">
      <c r="A262" s="16" t="s">
        <v>27</v>
      </c>
      <c r="B262" s="50"/>
      <c r="C262" s="53"/>
      <c r="D262" s="53"/>
      <c r="E262" s="53"/>
      <c r="F262" s="56"/>
    </row>
    <row r="263" spans="1:6" ht="15">
      <c r="A263" s="11" t="s">
        <v>6</v>
      </c>
      <c r="B263" s="57">
        <v>15822.37</v>
      </c>
      <c r="C263" s="60">
        <v>4737.1</v>
      </c>
      <c r="D263" s="60">
        <v>11626.47</v>
      </c>
      <c r="E263" s="60">
        <f>B263-D263</f>
        <v>4195.9000000000015</v>
      </c>
      <c r="F263" s="63">
        <f>B263-C263</f>
        <v>11085.27</v>
      </c>
    </row>
    <row r="264" spans="1:6" ht="15">
      <c r="A264" s="12" t="s">
        <v>7</v>
      </c>
      <c r="B264" s="58"/>
      <c r="C264" s="61"/>
      <c r="D264" s="61"/>
      <c r="E264" s="61"/>
      <c r="F264" s="64"/>
    </row>
    <row r="265" spans="1:6" ht="15">
      <c r="A265" s="13" t="s">
        <v>27</v>
      </c>
      <c r="B265" s="66"/>
      <c r="C265" s="67"/>
      <c r="D265" s="67"/>
      <c r="E265" s="67"/>
      <c r="F265" s="68"/>
    </row>
    <row r="266" spans="1:6" ht="15">
      <c r="A266" s="14" t="s">
        <v>8</v>
      </c>
      <c r="B266" s="48">
        <v>23228.45</v>
      </c>
      <c r="C266" s="51">
        <v>1318.78</v>
      </c>
      <c r="D266" s="51">
        <v>17068.56</v>
      </c>
      <c r="E266" s="51">
        <f>B266-D266</f>
        <v>6159.889999999999</v>
      </c>
      <c r="F266" s="54">
        <f>B266-C266</f>
        <v>21909.670000000002</v>
      </c>
    </row>
    <row r="267" spans="1:6" ht="15">
      <c r="A267" s="16" t="s">
        <v>27</v>
      </c>
      <c r="B267" s="50"/>
      <c r="C267" s="53"/>
      <c r="D267" s="53"/>
      <c r="E267" s="53"/>
      <c r="F267" s="56"/>
    </row>
    <row r="268" spans="1:6" ht="15">
      <c r="A268" s="11" t="s">
        <v>12</v>
      </c>
      <c r="B268" s="57">
        <v>3142.12</v>
      </c>
      <c r="C268" s="60">
        <f>B268*0.99238655</f>
        <v>3118.197626486</v>
      </c>
      <c r="D268" s="60">
        <v>2308.89</v>
      </c>
      <c r="E268" s="60">
        <f>B268-D268</f>
        <v>833.23</v>
      </c>
      <c r="F268" s="63">
        <f>B268-C268</f>
        <v>23.9223735139999</v>
      </c>
    </row>
    <row r="269" spans="1:6" ht="15">
      <c r="A269" s="12" t="s">
        <v>13</v>
      </c>
      <c r="B269" s="58"/>
      <c r="C269" s="61"/>
      <c r="D269" s="61"/>
      <c r="E269" s="61"/>
      <c r="F269" s="64"/>
    </row>
    <row r="270" spans="1:6" ht="15">
      <c r="A270" s="13" t="s">
        <v>27</v>
      </c>
      <c r="B270" s="66"/>
      <c r="C270" s="67"/>
      <c r="D270" s="67"/>
      <c r="E270" s="67"/>
      <c r="F270" s="68"/>
    </row>
    <row r="271" spans="1:6" ht="15">
      <c r="A271" s="17" t="s">
        <v>16</v>
      </c>
      <c r="B271" s="48">
        <v>5386.42</v>
      </c>
      <c r="C271" s="51">
        <f>B271</f>
        <v>5386.42</v>
      </c>
      <c r="D271" s="51">
        <v>3958.02</v>
      </c>
      <c r="E271" s="51">
        <f>B271-D271</f>
        <v>1428.4</v>
      </c>
      <c r="F271" s="54">
        <f>B271-C271</f>
        <v>0</v>
      </c>
    </row>
    <row r="272" spans="1:6" ht="15">
      <c r="A272" s="17" t="s">
        <v>17</v>
      </c>
      <c r="B272" s="49"/>
      <c r="C272" s="52"/>
      <c r="D272" s="52"/>
      <c r="E272" s="52"/>
      <c r="F272" s="55"/>
    </row>
    <row r="273" spans="1:6" ht="15">
      <c r="A273" s="18" t="s">
        <v>27</v>
      </c>
      <c r="B273" s="50"/>
      <c r="C273" s="53"/>
      <c r="D273" s="53"/>
      <c r="E273" s="53"/>
      <c r="F273" s="56"/>
    </row>
    <row r="274" spans="1:6" ht="15">
      <c r="A274" s="11" t="s">
        <v>18</v>
      </c>
      <c r="B274" s="57">
        <v>7742.99</v>
      </c>
      <c r="C274" s="60">
        <f>B274*0.82310886</f>
        <v>6373.3236718914</v>
      </c>
      <c r="D274" s="60">
        <v>5689.68</v>
      </c>
      <c r="E274" s="60">
        <f>B274-D274</f>
        <v>2053.3099999999995</v>
      </c>
      <c r="F274" s="63">
        <f>B274-C274</f>
        <v>1369.6663281085994</v>
      </c>
    </row>
    <row r="275" spans="1:6" ht="15">
      <c r="A275" s="12" t="s">
        <v>19</v>
      </c>
      <c r="B275" s="58"/>
      <c r="C275" s="61"/>
      <c r="D275" s="61"/>
      <c r="E275" s="61"/>
      <c r="F275" s="64"/>
    </row>
    <row r="276" spans="1:6" ht="15.75" thickBot="1">
      <c r="A276" s="13" t="s">
        <v>27</v>
      </c>
      <c r="B276" s="59"/>
      <c r="C276" s="62"/>
      <c r="D276" s="62"/>
      <c r="E276" s="62"/>
      <c r="F276" s="65"/>
    </row>
    <row r="277" spans="1:6" ht="15.75" thickBot="1">
      <c r="A277" s="19" t="s">
        <v>20</v>
      </c>
      <c r="B277" s="38">
        <f>SUM(B257:B276)</f>
        <v>68227.01</v>
      </c>
      <c r="C277" s="38">
        <f>SUM(C257:C276)</f>
        <v>32849.5131170146</v>
      </c>
      <c r="D277" s="38">
        <f>SUM(D257:D276)</f>
        <v>50134.119999999995</v>
      </c>
      <c r="E277" s="38">
        <f>SUM(E257:E276)</f>
        <v>18092.89</v>
      </c>
      <c r="F277" s="39">
        <f>SUM(F257:F276)</f>
        <v>35377.4968829854</v>
      </c>
    </row>
    <row r="278" spans="2:6" ht="15.75" thickBot="1">
      <c r="B278" s="40"/>
      <c r="C278" s="40"/>
      <c r="D278" s="40"/>
      <c r="E278" s="40"/>
      <c r="F278" s="40"/>
    </row>
    <row r="279" spans="1:6" ht="15">
      <c r="A279" s="69" t="s">
        <v>21</v>
      </c>
      <c r="B279" s="72" t="s">
        <v>41</v>
      </c>
      <c r="C279" s="73"/>
      <c r="D279" s="73"/>
      <c r="E279" s="73"/>
      <c r="F279" s="74"/>
    </row>
    <row r="280" spans="1:6" ht="15">
      <c r="A280" s="70"/>
      <c r="B280" s="75"/>
      <c r="C280" s="76"/>
      <c r="D280" s="76"/>
      <c r="E280" s="76"/>
      <c r="F280" s="77"/>
    </row>
    <row r="281" spans="1:6" ht="30.75" thickBot="1">
      <c r="A281" s="71"/>
      <c r="B281" s="35" t="s">
        <v>0</v>
      </c>
      <c r="C281" s="36" t="s">
        <v>1</v>
      </c>
      <c r="D281" s="36" t="s">
        <v>22</v>
      </c>
      <c r="E281" s="36" t="s">
        <v>23</v>
      </c>
      <c r="F281" s="37" t="s">
        <v>2</v>
      </c>
    </row>
    <row r="282" spans="1:6" ht="15">
      <c r="A282" s="12" t="s">
        <v>3</v>
      </c>
      <c r="B282" s="78">
        <v>12144.4</v>
      </c>
      <c r="C282" s="79">
        <f>B282*0.99240038</f>
        <v>12052.107174871999</v>
      </c>
      <c r="D282" s="79">
        <v>8718.7</v>
      </c>
      <c r="E282" s="79">
        <f>B282-D282</f>
        <v>3425.699999999999</v>
      </c>
      <c r="F282" s="80">
        <f>B282-C282</f>
        <v>92.29282512800091</v>
      </c>
    </row>
    <row r="283" spans="1:6" ht="15">
      <c r="A283" s="12" t="s">
        <v>4</v>
      </c>
      <c r="B283" s="58"/>
      <c r="C283" s="61"/>
      <c r="D283" s="61"/>
      <c r="E283" s="61"/>
      <c r="F283" s="64"/>
    </row>
    <row r="284" spans="1:6" ht="15">
      <c r="A284" s="13" t="s">
        <v>27</v>
      </c>
      <c r="B284" s="66"/>
      <c r="C284" s="67"/>
      <c r="D284" s="67"/>
      <c r="E284" s="67"/>
      <c r="F284" s="68"/>
    </row>
    <row r="285" spans="1:6" ht="15">
      <c r="A285" s="14" t="s">
        <v>28</v>
      </c>
      <c r="B285" s="48">
        <v>907.95</v>
      </c>
      <c r="C285" s="51">
        <v>0</v>
      </c>
      <c r="D285" s="51">
        <v>651.82</v>
      </c>
      <c r="E285" s="51">
        <f>B285-D285</f>
        <v>256.13</v>
      </c>
      <c r="F285" s="54">
        <f>B285-C285</f>
        <v>907.95</v>
      </c>
    </row>
    <row r="286" spans="1:6" ht="15">
      <c r="A286" s="15" t="s">
        <v>29</v>
      </c>
      <c r="B286" s="49"/>
      <c r="C286" s="52"/>
      <c r="D286" s="52"/>
      <c r="E286" s="52"/>
      <c r="F286" s="55"/>
    </row>
    <row r="287" spans="1:6" ht="15">
      <c r="A287" s="16" t="s">
        <v>27</v>
      </c>
      <c r="B287" s="50"/>
      <c r="C287" s="53"/>
      <c r="D287" s="53"/>
      <c r="E287" s="53"/>
      <c r="F287" s="56"/>
    </row>
    <row r="288" spans="1:6" ht="15">
      <c r="A288" s="11" t="s">
        <v>6</v>
      </c>
      <c r="B288" s="57">
        <v>16003.15</v>
      </c>
      <c r="C288" s="60">
        <v>3830.24</v>
      </c>
      <c r="D288" s="60">
        <v>11488.96</v>
      </c>
      <c r="E288" s="60">
        <f>B288-D288</f>
        <v>4514.1900000000005</v>
      </c>
      <c r="F288" s="63">
        <f>B288-C288</f>
        <v>12172.91</v>
      </c>
    </row>
    <row r="289" spans="1:6" ht="15">
      <c r="A289" s="12" t="s">
        <v>7</v>
      </c>
      <c r="B289" s="58"/>
      <c r="C289" s="61"/>
      <c r="D289" s="61"/>
      <c r="E289" s="61"/>
      <c r="F289" s="64"/>
    </row>
    <row r="290" spans="1:6" ht="15">
      <c r="A290" s="13" t="s">
        <v>27</v>
      </c>
      <c r="B290" s="66"/>
      <c r="C290" s="67"/>
      <c r="D290" s="67"/>
      <c r="E290" s="67"/>
      <c r="F290" s="68"/>
    </row>
    <row r="291" spans="1:6" ht="15">
      <c r="A291" s="14" t="s">
        <v>8</v>
      </c>
      <c r="B291" s="48">
        <v>23494.2</v>
      </c>
      <c r="C291" s="51">
        <v>6478.78</v>
      </c>
      <c r="D291" s="51">
        <v>16866.89</v>
      </c>
      <c r="E291" s="51">
        <f>B291-D291</f>
        <v>6627.310000000001</v>
      </c>
      <c r="F291" s="54">
        <f>B291-C291</f>
        <v>17015.420000000002</v>
      </c>
    </row>
    <row r="292" spans="1:6" ht="15">
      <c r="A292" s="16" t="s">
        <v>27</v>
      </c>
      <c r="B292" s="50"/>
      <c r="C292" s="53"/>
      <c r="D292" s="53"/>
      <c r="E292" s="53"/>
      <c r="F292" s="56"/>
    </row>
    <row r="293" spans="1:6" ht="15">
      <c r="A293" s="11" t="s">
        <v>12</v>
      </c>
      <c r="B293" s="57">
        <v>3178.05</v>
      </c>
      <c r="C293" s="60">
        <f>B293*0.99238655</f>
        <v>3153.8540752275003</v>
      </c>
      <c r="D293" s="60">
        <v>2281.6</v>
      </c>
      <c r="E293" s="60">
        <f>B293-D293</f>
        <v>896.4500000000003</v>
      </c>
      <c r="F293" s="63">
        <f>B293-C293</f>
        <v>24.195924772499893</v>
      </c>
    </row>
    <row r="294" spans="1:6" ht="15">
      <c r="A294" s="12" t="s">
        <v>13</v>
      </c>
      <c r="B294" s="58"/>
      <c r="C294" s="61"/>
      <c r="D294" s="61"/>
      <c r="E294" s="61"/>
      <c r="F294" s="64"/>
    </row>
    <row r="295" spans="1:6" ht="15">
      <c r="A295" s="13" t="s">
        <v>27</v>
      </c>
      <c r="B295" s="66"/>
      <c r="C295" s="67"/>
      <c r="D295" s="67"/>
      <c r="E295" s="67"/>
      <c r="F295" s="68"/>
    </row>
    <row r="296" spans="1:6" ht="15">
      <c r="A296" s="17" t="s">
        <v>16</v>
      </c>
      <c r="B296" s="48">
        <v>5447.95</v>
      </c>
      <c r="C296" s="51">
        <f>B296</f>
        <v>5447.95</v>
      </c>
      <c r="D296" s="51">
        <v>3911.17</v>
      </c>
      <c r="E296" s="51">
        <f>B296-D296</f>
        <v>1536.7799999999997</v>
      </c>
      <c r="F296" s="54">
        <f>B296-C296</f>
        <v>0</v>
      </c>
    </row>
    <row r="297" spans="1:6" ht="15">
      <c r="A297" s="17" t="s">
        <v>17</v>
      </c>
      <c r="B297" s="49"/>
      <c r="C297" s="52"/>
      <c r="D297" s="52"/>
      <c r="E297" s="52"/>
      <c r="F297" s="55"/>
    </row>
    <row r="298" spans="1:6" ht="15">
      <c r="A298" s="18" t="s">
        <v>27</v>
      </c>
      <c r="B298" s="50"/>
      <c r="C298" s="53"/>
      <c r="D298" s="53"/>
      <c r="E298" s="53"/>
      <c r="F298" s="56"/>
    </row>
    <row r="299" spans="1:6" ht="15">
      <c r="A299" s="11" t="s">
        <v>18</v>
      </c>
      <c r="B299" s="57">
        <v>7831.9</v>
      </c>
      <c r="C299" s="60">
        <f>B299*0.82310886</f>
        <v>6446.506280634</v>
      </c>
      <c r="D299" s="60">
        <v>5655.64</v>
      </c>
      <c r="E299" s="60">
        <f>B299-D299</f>
        <v>2176.2599999999993</v>
      </c>
      <c r="F299" s="63">
        <f>B299-C299</f>
        <v>1385.3937193659995</v>
      </c>
    </row>
    <row r="300" spans="1:6" ht="15">
      <c r="A300" s="12" t="s">
        <v>19</v>
      </c>
      <c r="B300" s="58"/>
      <c r="C300" s="61"/>
      <c r="D300" s="61"/>
      <c r="E300" s="61"/>
      <c r="F300" s="64"/>
    </row>
    <row r="301" spans="1:6" ht="15.75" thickBot="1">
      <c r="A301" s="13" t="s">
        <v>27</v>
      </c>
      <c r="B301" s="59"/>
      <c r="C301" s="62"/>
      <c r="D301" s="62"/>
      <c r="E301" s="62"/>
      <c r="F301" s="65"/>
    </row>
    <row r="302" spans="1:6" ht="15.75" thickBot="1">
      <c r="A302" s="19" t="s">
        <v>20</v>
      </c>
      <c r="B302" s="38">
        <f>SUM(B282:B301)</f>
        <v>69007.59999999999</v>
      </c>
      <c r="C302" s="38">
        <f>SUM(C282:C301)</f>
        <v>37409.4375307335</v>
      </c>
      <c r="D302" s="38">
        <f>SUM(D282:D301)</f>
        <v>49574.77999999999</v>
      </c>
      <c r="E302" s="38">
        <f>SUM(E282:E301)</f>
        <v>19432.82</v>
      </c>
      <c r="F302" s="39">
        <f>SUM(F282:F301)</f>
        <v>31598.1624692665</v>
      </c>
    </row>
    <row r="303" spans="2:6" ht="15.75" thickBot="1">
      <c r="B303" s="40"/>
      <c r="C303" s="40"/>
      <c r="D303" s="40"/>
      <c r="E303" s="40"/>
      <c r="F303" s="40"/>
    </row>
    <row r="304" spans="1:6" ht="15">
      <c r="A304" s="69" t="s">
        <v>21</v>
      </c>
      <c r="B304" s="72" t="s">
        <v>42</v>
      </c>
      <c r="C304" s="73"/>
      <c r="D304" s="73"/>
      <c r="E304" s="73"/>
      <c r="F304" s="74"/>
    </row>
    <row r="305" spans="1:6" ht="15">
      <c r="A305" s="70"/>
      <c r="B305" s="75"/>
      <c r="C305" s="76"/>
      <c r="D305" s="76"/>
      <c r="E305" s="76"/>
      <c r="F305" s="77"/>
    </row>
    <row r="306" spans="1:6" ht="30.75" thickBot="1">
      <c r="A306" s="71"/>
      <c r="B306" s="35" t="s">
        <v>0</v>
      </c>
      <c r="C306" s="36" t="s">
        <v>1</v>
      </c>
      <c r="D306" s="36" t="s">
        <v>22</v>
      </c>
      <c r="E306" s="36" t="s">
        <v>23</v>
      </c>
      <c r="F306" s="37" t="s">
        <v>2</v>
      </c>
    </row>
    <row r="307" spans="1:6" ht="15">
      <c r="A307" s="12" t="s">
        <v>3</v>
      </c>
      <c r="B307" s="78">
        <v>11765.26</v>
      </c>
      <c r="C307" s="79">
        <f>B307*0.99240038</f>
        <v>11675.8484947988</v>
      </c>
      <c r="D307" s="79">
        <v>8149.25</v>
      </c>
      <c r="E307" s="79">
        <f>B307-D307</f>
        <v>3616.01</v>
      </c>
      <c r="F307" s="80">
        <f>B307-C307</f>
        <v>89.41150520120027</v>
      </c>
    </row>
    <row r="308" spans="1:6" ht="15">
      <c r="A308" s="12" t="s">
        <v>4</v>
      </c>
      <c r="B308" s="58"/>
      <c r="C308" s="61"/>
      <c r="D308" s="61"/>
      <c r="E308" s="61"/>
      <c r="F308" s="64"/>
    </row>
    <row r="309" spans="1:6" ht="15">
      <c r="A309" s="13" t="s">
        <v>27</v>
      </c>
      <c r="B309" s="66"/>
      <c r="C309" s="67"/>
      <c r="D309" s="67"/>
      <c r="E309" s="67"/>
      <c r="F309" s="68"/>
    </row>
    <row r="310" spans="1:6" ht="15">
      <c r="A310" s="14" t="s">
        <v>28</v>
      </c>
      <c r="B310" s="48">
        <v>879.64</v>
      </c>
      <c r="C310" s="51">
        <v>0</v>
      </c>
      <c r="D310" s="51">
        <v>609.31</v>
      </c>
      <c r="E310" s="51">
        <f>B310-D310</f>
        <v>270.33000000000004</v>
      </c>
      <c r="F310" s="54">
        <f>B310-C310</f>
        <v>879.64</v>
      </c>
    </row>
    <row r="311" spans="1:6" ht="15">
      <c r="A311" s="15" t="s">
        <v>29</v>
      </c>
      <c r="B311" s="49"/>
      <c r="C311" s="52"/>
      <c r="D311" s="52"/>
      <c r="E311" s="52"/>
      <c r="F311" s="55"/>
    </row>
    <row r="312" spans="1:6" ht="15">
      <c r="A312" s="16" t="s">
        <v>27</v>
      </c>
      <c r="B312" s="50"/>
      <c r="C312" s="53"/>
      <c r="D312" s="53"/>
      <c r="E312" s="53"/>
      <c r="F312" s="56"/>
    </row>
    <row r="313" spans="1:6" ht="15">
      <c r="A313" s="11" t="s">
        <v>6</v>
      </c>
      <c r="B313" s="57">
        <v>15503.57</v>
      </c>
      <c r="C313" s="60">
        <v>5186.32</v>
      </c>
      <c r="D313" s="60">
        <v>10738.67</v>
      </c>
      <c r="E313" s="60">
        <f>B313-D313</f>
        <v>4764.9</v>
      </c>
      <c r="F313" s="63">
        <f>B313-C313</f>
        <v>10317.25</v>
      </c>
    </row>
    <row r="314" spans="1:6" ht="15">
      <c r="A314" s="12" t="s">
        <v>7</v>
      </c>
      <c r="B314" s="58"/>
      <c r="C314" s="61"/>
      <c r="D314" s="61"/>
      <c r="E314" s="61"/>
      <c r="F314" s="64"/>
    </row>
    <row r="315" spans="1:6" ht="15">
      <c r="A315" s="13" t="s">
        <v>27</v>
      </c>
      <c r="B315" s="66"/>
      <c r="C315" s="67"/>
      <c r="D315" s="67"/>
      <c r="E315" s="67"/>
      <c r="F315" s="68"/>
    </row>
    <row r="316" spans="1:6" ht="15">
      <c r="A316" s="14" t="s">
        <v>8</v>
      </c>
      <c r="B316" s="48">
        <v>22760.75</v>
      </c>
      <c r="C316" s="51">
        <v>3189.71</v>
      </c>
      <c r="D316" s="51">
        <v>15765.35</v>
      </c>
      <c r="E316" s="51">
        <f>B316-D316</f>
        <v>6995.4</v>
      </c>
      <c r="F316" s="54">
        <f>B316-C316</f>
        <v>19571.04</v>
      </c>
    </row>
    <row r="317" spans="1:6" ht="15">
      <c r="A317" s="16" t="s">
        <v>27</v>
      </c>
      <c r="B317" s="50"/>
      <c r="C317" s="53"/>
      <c r="D317" s="53"/>
      <c r="E317" s="53"/>
      <c r="F317" s="56"/>
    </row>
    <row r="318" spans="1:6" ht="15">
      <c r="A318" s="11" t="s">
        <v>12</v>
      </c>
      <c r="B318" s="57">
        <v>3078.74</v>
      </c>
      <c r="C318" s="60">
        <f>B318*0.99238655</f>
        <v>3055.3001669469995</v>
      </c>
      <c r="D318" s="60">
        <v>2132.54</v>
      </c>
      <c r="E318" s="60">
        <f>B318-D318</f>
        <v>946.1999999999998</v>
      </c>
      <c r="F318" s="63">
        <f>B318-C318</f>
        <v>23.439833053000257</v>
      </c>
    </row>
    <row r="319" spans="1:6" ht="15">
      <c r="A319" s="12" t="s">
        <v>13</v>
      </c>
      <c r="B319" s="58"/>
      <c r="C319" s="61"/>
      <c r="D319" s="61"/>
      <c r="E319" s="61"/>
      <c r="F319" s="64"/>
    </row>
    <row r="320" spans="1:6" ht="15">
      <c r="A320" s="13" t="s">
        <v>27</v>
      </c>
      <c r="B320" s="66"/>
      <c r="C320" s="67"/>
      <c r="D320" s="67"/>
      <c r="E320" s="67"/>
      <c r="F320" s="68"/>
    </row>
    <row r="321" spans="1:6" ht="15">
      <c r="A321" s="17" t="s">
        <v>16</v>
      </c>
      <c r="B321" s="48">
        <v>5277.93</v>
      </c>
      <c r="C321" s="51">
        <f>B321</f>
        <v>5277.93</v>
      </c>
      <c r="D321" s="51">
        <v>3655.84</v>
      </c>
      <c r="E321" s="51">
        <f>B321-D321</f>
        <v>1622.0900000000001</v>
      </c>
      <c r="F321" s="54">
        <f>B321-C321</f>
        <v>0</v>
      </c>
    </row>
    <row r="322" spans="1:6" ht="15">
      <c r="A322" s="17" t="s">
        <v>17</v>
      </c>
      <c r="B322" s="49"/>
      <c r="C322" s="52"/>
      <c r="D322" s="52"/>
      <c r="E322" s="52"/>
      <c r="F322" s="55"/>
    </row>
    <row r="323" spans="1:6" ht="15">
      <c r="A323" s="18" t="s">
        <v>27</v>
      </c>
      <c r="B323" s="50"/>
      <c r="C323" s="53"/>
      <c r="D323" s="53"/>
      <c r="E323" s="53"/>
      <c r="F323" s="56"/>
    </row>
    <row r="324" spans="1:6" ht="15">
      <c r="A324" s="11" t="s">
        <v>18</v>
      </c>
      <c r="B324" s="57">
        <v>7587.01</v>
      </c>
      <c r="C324" s="60">
        <f>B324*0.82310886</f>
        <v>6244.9351519086</v>
      </c>
      <c r="D324" s="60">
        <v>5255.19</v>
      </c>
      <c r="E324" s="60">
        <f>B324-D324</f>
        <v>2331.8200000000006</v>
      </c>
      <c r="F324" s="63">
        <f>B324-C324</f>
        <v>1342.0748480913999</v>
      </c>
    </row>
    <row r="325" spans="1:6" ht="15">
      <c r="A325" s="12" t="s">
        <v>19</v>
      </c>
      <c r="B325" s="58"/>
      <c r="C325" s="61"/>
      <c r="D325" s="61"/>
      <c r="E325" s="61"/>
      <c r="F325" s="64"/>
    </row>
    <row r="326" spans="1:6" ht="15.75" thickBot="1">
      <c r="A326" s="13" t="s">
        <v>27</v>
      </c>
      <c r="B326" s="59"/>
      <c r="C326" s="62"/>
      <c r="D326" s="62"/>
      <c r="E326" s="62"/>
      <c r="F326" s="65"/>
    </row>
    <row r="327" spans="1:6" ht="15.75" thickBot="1">
      <c r="A327" s="19" t="s">
        <v>20</v>
      </c>
      <c r="B327" s="38">
        <f>SUM(B307:B326)</f>
        <v>66852.9</v>
      </c>
      <c r="C327" s="38">
        <f>SUM(C307:C326)</f>
        <v>34630.043813654396</v>
      </c>
      <c r="D327" s="38">
        <f>SUM(D307:D326)</f>
        <v>46306.15000000001</v>
      </c>
      <c r="E327" s="38">
        <f>SUM(E307:E326)</f>
        <v>20546.75</v>
      </c>
      <c r="F327" s="39">
        <f>SUM(F307:F326)</f>
        <v>32222.8561863456</v>
      </c>
    </row>
    <row r="328" spans="2:6" ht="15.75" thickBot="1">
      <c r="B328" s="40"/>
      <c r="C328" s="40"/>
      <c r="D328" s="40"/>
      <c r="E328" s="40"/>
      <c r="F328" s="40"/>
    </row>
    <row r="329" spans="1:6" ht="15">
      <c r="A329" s="69" t="s">
        <v>21</v>
      </c>
      <c r="B329" s="72" t="s">
        <v>43</v>
      </c>
      <c r="C329" s="73"/>
      <c r="D329" s="73"/>
      <c r="E329" s="73"/>
      <c r="F329" s="74"/>
    </row>
    <row r="330" spans="1:6" ht="15">
      <c r="A330" s="70"/>
      <c r="B330" s="75"/>
      <c r="C330" s="76"/>
      <c r="D330" s="76"/>
      <c r="E330" s="76"/>
      <c r="F330" s="77"/>
    </row>
    <row r="331" spans="1:6" ht="30.75" thickBot="1">
      <c r="A331" s="71"/>
      <c r="B331" s="35" t="s">
        <v>0</v>
      </c>
      <c r="C331" s="36" t="s">
        <v>1</v>
      </c>
      <c r="D331" s="36" t="s">
        <v>22</v>
      </c>
      <c r="E331" s="36" t="s">
        <v>23</v>
      </c>
      <c r="F331" s="37" t="s">
        <v>2</v>
      </c>
    </row>
    <row r="332" spans="1:6" ht="15">
      <c r="A332" s="12" t="s">
        <v>3</v>
      </c>
      <c r="B332" s="78">
        <v>11704.1</v>
      </c>
      <c r="C332" s="79">
        <f>B332*0.99240038</f>
        <v>11615.153287558</v>
      </c>
      <c r="D332" s="79">
        <v>8536.42</v>
      </c>
      <c r="E332" s="79">
        <f>B332-D332</f>
        <v>3167.6800000000003</v>
      </c>
      <c r="F332" s="80">
        <f>B332-C332</f>
        <v>88.94671244200072</v>
      </c>
    </row>
    <row r="333" spans="1:6" ht="15">
      <c r="A333" s="12" t="s">
        <v>4</v>
      </c>
      <c r="B333" s="58"/>
      <c r="C333" s="61"/>
      <c r="D333" s="61"/>
      <c r="E333" s="61"/>
      <c r="F333" s="64"/>
    </row>
    <row r="334" spans="1:6" ht="15">
      <c r="A334" s="13" t="s">
        <v>27</v>
      </c>
      <c r="B334" s="66"/>
      <c r="C334" s="67"/>
      <c r="D334" s="67"/>
      <c r="E334" s="67"/>
      <c r="F334" s="68"/>
    </row>
    <row r="335" spans="1:6" ht="15">
      <c r="A335" s="14" t="s">
        <v>28</v>
      </c>
      <c r="B335" s="48">
        <v>874.98</v>
      </c>
      <c r="C335" s="51">
        <v>0</v>
      </c>
      <c r="D335" s="51">
        <v>638.17</v>
      </c>
      <c r="E335" s="51">
        <f>B335-D335</f>
        <v>236.81000000000006</v>
      </c>
      <c r="F335" s="54">
        <f>B335-C335</f>
        <v>874.98</v>
      </c>
    </row>
    <row r="336" spans="1:6" ht="15">
      <c r="A336" s="15" t="s">
        <v>29</v>
      </c>
      <c r="B336" s="49"/>
      <c r="C336" s="52"/>
      <c r="D336" s="52"/>
      <c r="E336" s="52"/>
      <c r="F336" s="55"/>
    </row>
    <row r="337" spans="1:6" ht="15">
      <c r="A337" s="16" t="s">
        <v>27</v>
      </c>
      <c r="B337" s="50"/>
      <c r="C337" s="53"/>
      <c r="D337" s="53"/>
      <c r="E337" s="53"/>
      <c r="F337" s="56"/>
    </row>
    <row r="338" spans="1:6" ht="15">
      <c r="A338" s="11" t="s">
        <v>6</v>
      </c>
      <c r="B338" s="57">
        <v>15422.47</v>
      </c>
      <c r="C338" s="60">
        <v>8278.8</v>
      </c>
      <c r="D338" s="60">
        <v>11248.39</v>
      </c>
      <c r="E338" s="60">
        <f>B338-D338</f>
        <v>4174.08</v>
      </c>
      <c r="F338" s="63">
        <f>B338-C338</f>
        <v>7143.67</v>
      </c>
    </row>
    <row r="339" spans="1:6" ht="15">
      <c r="A339" s="12" t="s">
        <v>7</v>
      </c>
      <c r="B339" s="58"/>
      <c r="C339" s="61"/>
      <c r="D339" s="61"/>
      <c r="E339" s="61"/>
      <c r="F339" s="64"/>
    </row>
    <row r="340" spans="1:6" ht="15">
      <c r="A340" s="13" t="s">
        <v>27</v>
      </c>
      <c r="B340" s="66"/>
      <c r="C340" s="67"/>
      <c r="D340" s="67"/>
      <c r="E340" s="67"/>
      <c r="F340" s="68"/>
    </row>
    <row r="341" spans="1:6" ht="15">
      <c r="A341" s="14" t="s">
        <v>8</v>
      </c>
      <c r="B341" s="48">
        <v>22642.12</v>
      </c>
      <c r="C341" s="51">
        <v>4885.73</v>
      </c>
      <c r="D341" s="51">
        <v>16514.08</v>
      </c>
      <c r="E341" s="51">
        <f>B341-D341</f>
        <v>6128.039999999997</v>
      </c>
      <c r="F341" s="54">
        <f>B341-C341</f>
        <v>17756.39</v>
      </c>
    </row>
    <row r="342" spans="1:6" ht="15">
      <c r="A342" s="16" t="s">
        <v>27</v>
      </c>
      <c r="B342" s="50"/>
      <c r="C342" s="53"/>
      <c r="D342" s="53"/>
      <c r="E342" s="53"/>
      <c r="F342" s="56"/>
    </row>
    <row r="343" spans="1:6" ht="15">
      <c r="A343" s="11" t="s">
        <v>12</v>
      </c>
      <c r="B343" s="57">
        <v>3062.58</v>
      </c>
      <c r="C343" s="60">
        <f>B343*0.99238655</f>
        <v>3039.263200299</v>
      </c>
      <c r="D343" s="60">
        <v>2233.69</v>
      </c>
      <c r="E343" s="60">
        <f>B343-D343</f>
        <v>828.8899999999999</v>
      </c>
      <c r="F343" s="63">
        <f>B343-C343</f>
        <v>23.316799701000036</v>
      </c>
    </row>
    <row r="344" spans="1:6" ht="15">
      <c r="A344" s="12" t="s">
        <v>13</v>
      </c>
      <c r="B344" s="58"/>
      <c r="C344" s="61"/>
      <c r="D344" s="61"/>
      <c r="E344" s="61"/>
      <c r="F344" s="64"/>
    </row>
    <row r="345" spans="1:6" ht="15">
      <c r="A345" s="13" t="s">
        <v>27</v>
      </c>
      <c r="B345" s="66"/>
      <c r="C345" s="67"/>
      <c r="D345" s="67"/>
      <c r="E345" s="67"/>
      <c r="F345" s="68"/>
    </row>
    <row r="346" spans="1:6" ht="15">
      <c r="A346" s="17" t="s">
        <v>16</v>
      </c>
      <c r="B346" s="48">
        <v>5250.25</v>
      </c>
      <c r="C346" s="51">
        <f>B346</f>
        <v>5250.25</v>
      </c>
      <c r="D346" s="51">
        <v>3829.3</v>
      </c>
      <c r="E346" s="51">
        <f>B346-D346</f>
        <v>1420.9499999999998</v>
      </c>
      <c r="F346" s="54">
        <f>B346-C346</f>
        <v>0</v>
      </c>
    </row>
    <row r="347" spans="1:6" ht="15">
      <c r="A347" s="17" t="s">
        <v>17</v>
      </c>
      <c r="B347" s="49"/>
      <c r="C347" s="52"/>
      <c r="D347" s="52"/>
      <c r="E347" s="52"/>
      <c r="F347" s="55"/>
    </row>
    <row r="348" spans="1:6" ht="15">
      <c r="A348" s="18" t="s">
        <v>27</v>
      </c>
      <c r="B348" s="50"/>
      <c r="C348" s="53"/>
      <c r="D348" s="53"/>
      <c r="E348" s="53"/>
      <c r="F348" s="56"/>
    </row>
    <row r="349" spans="1:6" ht="15">
      <c r="A349" s="11" t="s">
        <v>18</v>
      </c>
      <c r="B349" s="57">
        <v>7547.49</v>
      </c>
      <c r="C349" s="60">
        <f>B349*0.82310886</f>
        <v>6212.4058897614</v>
      </c>
      <c r="D349" s="60">
        <v>5504.78</v>
      </c>
      <c r="E349" s="60">
        <f>B349-D349</f>
        <v>2042.71</v>
      </c>
      <c r="F349" s="63">
        <f>B349-C349</f>
        <v>1335.0841102385994</v>
      </c>
    </row>
    <row r="350" spans="1:6" ht="15">
      <c r="A350" s="12" t="s">
        <v>19</v>
      </c>
      <c r="B350" s="58"/>
      <c r="C350" s="61"/>
      <c r="D350" s="61"/>
      <c r="E350" s="61"/>
      <c r="F350" s="64"/>
    </row>
    <row r="351" spans="1:6" ht="15.75" thickBot="1">
      <c r="A351" s="13" t="s">
        <v>27</v>
      </c>
      <c r="B351" s="59"/>
      <c r="C351" s="62"/>
      <c r="D351" s="62"/>
      <c r="E351" s="62"/>
      <c r="F351" s="65"/>
    </row>
    <row r="352" spans="1:6" ht="15.75" thickBot="1">
      <c r="A352" s="19" t="s">
        <v>20</v>
      </c>
      <c r="B352" s="38">
        <f>SUM(B332:B351)</f>
        <v>66503.99</v>
      </c>
      <c r="C352" s="38">
        <f>SUM(C332:C351)</f>
        <v>39281.6023776184</v>
      </c>
      <c r="D352" s="38">
        <f>SUM(D332:D351)</f>
        <v>48504.83</v>
      </c>
      <c r="E352" s="38">
        <f>SUM(E332:E351)</f>
        <v>17999.159999999996</v>
      </c>
      <c r="F352" s="39">
        <f>SUM(F332:F351)</f>
        <v>27222.387622381597</v>
      </c>
    </row>
    <row r="353" spans="2:6" ht="15.75" thickBot="1">
      <c r="B353" s="40"/>
      <c r="C353" s="40"/>
      <c r="D353" s="40"/>
      <c r="E353" s="40"/>
      <c r="F353" s="40"/>
    </row>
    <row r="354" spans="1:6" ht="15">
      <c r="A354" s="69" t="s">
        <v>21</v>
      </c>
      <c r="B354" s="72" t="s">
        <v>44</v>
      </c>
      <c r="C354" s="73"/>
      <c r="D354" s="73"/>
      <c r="E354" s="73"/>
      <c r="F354" s="74"/>
    </row>
    <row r="355" spans="1:6" ht="15">
      <c r="A355" s="70"/>
      <c r="B355" s="75"/>
      <c r="C355" s="76"/>
      <c r="D355" s="76"/>
      <c r="E355" s="76"/>
      <c r="F355" s="77"/>
    </row>
    <row r="356" spans="1:6" ht="30.75" thickBot="1">
      <c r="A356" s="71"/>
      <c r="B356" s="35" t="s">
        <v>0</v>
      </c>
      <c r="C356" s="36" t="s">
        <v>1</v>
      </c>
      <c r="D356" s="36" t="s">
        <v>22</v>
      </c>
      <c r="E356" s="36" t="s">
        <v>23</v>
      </c>
      <c r="F356" s="37" t="s">
        <v>2</v>
      </c>
    </row>
    <row r="357" spans="1:6" ht="15">
      <c r="A357" s="12" t="s">
        <v>3</v>
      </c>
      <c r="B357" s="78">
        <v>11424.06</v>
      </c>
      <c r="C357" s="79">
        <f>B357*0.99240038</f>
        <v>11337.241485142798</v>
      </c>
      <c r="D357" s="79">
        <v>7775.08</v>
      </c>
      <c r="E357" s="79">
        <f>B357-D357</f>
        <v>3648.9799999999996</v>
      </c>
      <c r="F357" s="80">
        <f>B357-C357</f>
        <v>86.81851485720108</v>
      </c>
    </row>
    <row r="358" spans="1:6" ht="15">
      <c r="A358" s="12" t="s">
        <v>4</v>
      </c>
      <c r="B358" s="58"/>
      <c r="C358" s="61"/>
      <c r="D358" s="61"/>
      <c r="E358" s="61"/>
      <c r="F358" s="64"/>
    </row>
    <row r="359" spans="1:6" ht="15">
      <c r="A359" s="13" t="s">
        <v>27</v>
      </c>
      <c r="B359" s="66"/>
      <c r="C359" s="67"/>
      <c r="D359" s="67"/>
      <c r="E359" s="67"/>
      <c r="F359" s="68"/>
    </row>
    <row r="360" spans="1:6" ht="15">
      <c r="A360" s="14" t="s">
        <v>28</v>
      </c>
      <c r="B360" s="48">
        <v>854.12</v>
      </c>
      <c r="C360" s="51">
        <v>0</v>
      </c>
      <c r="D360" s="51">
        <v>581.33</v>
      </c>
      <c r="E360" s="51">
        <f>B360-D360</f>
        <v>272.78999999999996</v>
      </c>
      <c r="F360" s="54">
        <f>B360-C360</f>
        <v>854.12</v>
      </c>
    </row>
    <row r="361" spans="1:6" ht="15">
      <c r="A361" s="15" t="s">
        <v>29</v>
      </c>
      <c r="B361" s="49"/>
      <c r="C361" s="52"/>
      <c r="D361" s="52"/>
      <c r="E361" s="52"/>
      <c r="F361" s="55"/>
    </row>
    <row r="362" spans="1:6" ht="15">
      <c r="A362" s="16" t="s">
        <v>27</v>
      </c>
      <c r="B362" s="50"/>
      <c r="C362" s="53"/>
      <c r="D362" s="53"/>
      <c r="E362" s="53"/>
      <c r="F362" s="56"/>
    </row>
    <row r="363" spans="1:6" ht="15">
      <c r="A363" s="11" t="s">
        <v>6</v>
      </c>
      <c r="B363" s="57">
        <v>15081.69</v>
      </c>
      <c r="C363" s="60">
        <v>9734.146</v>
      </c>
      <c r="D363" s="60">
        <v>10273.06</v>
      </c>
      <c r="E363" s="60">
        <f>B363-D363</f>
        <v>4808.630000000001</v>
      </c>
      <c r="F363" s="63">
        <f>B363-C363</f>
        <v>5347.544</v>
      </c>
    </row>
    <row r="364" spans="1:6" ht="15">
      <c r="A364" s="12" t="s">
        <v>7</v>
      </c>
      <c r="B364" s="58"/>
      <c r="C364" s="61"/>
      <c r="D364" s="61"/>
      <c r="E364" s="61"/>
      <c r="F364" s="64"/>
    </row>
    <row r="365" spans="1:6" ht="15">
      <c r="A365" s="13" t="s">
        <v>27</v>
      </c>
      <c r="B365" s="66"/>
      <c r="C365" s="67"/>
      <c r="D365" s="67"/>
      <c r="E365" s="67"/>
      <c r="F365" s="68"/>
    </row>
    <row r="366" spans="1:6" ht="15">
      <c r="A366" s="14" t="s">
        <v>8</v>
      </c>
      <c r="B366" s="48">
        <v>22140.7</v>
      </c>
      <c r="C366" s="51">
        <v>2046.5</v>
      </c>
      <c r="D366" s="51">
        <v>15081.38</v>
      </c>
      <c r="E366" s="51">
        <f>B366-D366</f>
        <v>7059.3200000000015</v>
      </c>
      <c r="F366" s="54">
        <f>B366-C366</f>
        <v>20094.2</v>
      </c>
    </row>
    <row r="367" spans="1:6" ht="15">
      <c r="A367" s="16" t="s">
        <v>27</v>
      </c>
      <c r="B367" s="50"/>
      <c r="C367" s="53"/>
      <c r="D367" s="53"/>
      <c r="E367" s="53"/>
      <c r="F367" s="56"/>
    </row>
    <row r="368" spans="1:6" ht="15">
      <c r="A368" s="11" t="s">
        <v>12</v>
      </c>
      <c r="B368" s="57">
        <v>2994.84</v>
      </c>
      <c r="C368" s="60">
        <f>B368*0.99238655</f>
        <v>2972.038935402</v>
      </c>
      <c r="D368" s="60">
        <v>2039.99</v>
      </c>
      <c r="E368" s="60">
        <f>B368-D368</f>
        <v>954.8500000000001</v>
      </c>
      <c r="F368" s="63">
        <f>B368-C368</f>
        <v>22.801064598000266</v>
      </c>
    </row>
    <row r="369" spans="1:6" ht="15">
      <c r="A369" s="12" t="s">
        <v>13</v>
      </c>
      <c r="B369" s="58"/>
      <c r="C369" s="61"/>
      <c r="D369" s="61"/>
      <c r="E369" s="61"/>
      <c r="F369" s="64"/>
    </row>
    <row r="370" spans="1:6" ht="15">
      <c r="A370" s="13" t="s">
        <v>27</v>
      </c>
      <c r="B370" s="66"/>
      <c r="C370" s="67"/>
      <c r="D370" s="67"/>
      <c r="E370" s="67"/>
      <c r="F370" s="68"/>
    </row>
    <row r="371" spans="1:6" ht="15">
      <c r="A371" s="17" t="s">
        <v>16</v>
      </c>
      <c r="B371" s="48">
        <v>5134.11</v>
      </c>
      <c r="C371" s="51">
        <f>B371</f>
        <v>5134.11</v>
      </c>
      <c r="D371" s="51">
        <v>3497.18</v>
      </c>
      <c r="E371" s="51">
        <f>B371-D371</f>
        <v>1636.9299999999998</v>
      </c>
      <c r="F371" s="54">
        <f>B371-C371</f>
        <v>0</v>
      </c>
    </row>
    <row r="372" spans="1:6" ht="15">
      <c r="A372" s="17" t="s">
        <v>17</v>
      </c>
      <c r="B372" s="49"/>
      <c r="C372" s="52"/>
      <c r="D372" s="52"/>
      <c r="E372" s="52"/>
      <c r="F372" s="55"/>
    </row>
    <row r="373" spans="1:6" ht="15">
      <c r="A373" s="18" t="s">
        <v>27</v>
      </c>
      <c r="B373" s="50"/>
      <c r="C373" s="53"/>
      <c r="D373" s="53"/>
      <c r="E373" s="53"/>
      <c r="F373" s="56"/>
    </row>
    <row r="374" spans="1:6" ht="15">
      <c r="A374" s="11" t="s">
        <v>18</v>
      </c>
      <c r="B374" s="57">
        <v>7380.25</v>
      </c>
      <c r="C374" s="60">
        <f>B374*0.82310886</f>
        <v>6074.749164015</v>
      </c>
      <c r="D374" s="60">
        <v>5027.16</v>
      </c>
      <c r="E374" s="60">
        <f>B374-D374</f>
        <v>2353.09</v>
      </c>
      <c r="F374" s="63">
        <f>B374-C374</f>
        <v>1305.5008359849999</v>
      </c>
    </row>
    <row r="375" spans="1:6" ht="15">
      <c r="A375" s="12" t="s">
        <v>19</v>
      </c>
      <c r="B375" s="58"/>
      <c r="C375" s="61"/>
      <c r="D375" s="61"/>
      <c r="E375" s="61"/>
      <c r="F375" s="64"/>
    </row>
    <row r="376" spans="1:6" ht="15.75" thickBot="1">
      <c r="A376" s="13" t="s">
        <v>27</v>
      </c>
      <c r="B376" s="59"/>
      <c r="C376" s="62"/>
      <c r="D376" s="62"/>
      <c r="E376" s="62"/>
      <c r="F376" s="65"/>
    </row>
    <row r="377" spans="1:6" ht="15.75" thickBot="1">
      <c r="A377" s="19" t="s">
        <v>20</v>
      </c>
      <c r="B377" s="38">
        <f>SUM(B357:B376)</f>
        <v>65009.770000000004</v>
      </c>
      <c r="C377" s="38">
        <f>SUM(C357:C376)</f>
        <v>37298.785584559795</v>
      </c>
      <c r="D377" s="38">
        <f>SUM(D357:D376)</f>
        <v>44275.17999999999</v>
      </c>
      <c r="E377" s="38">
        <f>SUM(E357:E376)</f>
        <v>20734.590000000004</v>
      </c>
      <c r="F377" s="38">
        <f>SUM(F357:F376)</f>
        <v>27710.9844154402</v>
      </c>
    </row>
    <row r="378" spans="2:6" ht="15.75" thickBot="1">
      <c r="B378" s="40"/>
      <c r="C378" s="40"/>
      <c r="D378" s="40"/>
      <c r="E378" s="40"/>
      <c r="F378" s="40"/>
    </row>
    <row r="379" spans="1:6" ht="15">
      <c r="A379" s="69" t="s">
        <v>21</v>
      </c>
      <c r="B379" s="72" t="s">
        <v>45</v>
      </c>
      <c r="C379" s="73"/>
      <c r="D379" s="73"/>
      <c r="E379" s="73"/>
      <c r="F379" s="74"/>
    </row>
    <row r="380" spans="1:6" ht="15">
      <c r="A380" s="70"/>
      <c r="B380" s="75"/>
      <c r="C380" s="76"/>
      <c r="D380" s="76"/>
      <c r="E380" s="76"/>
      <c r="F380" s="77"/>
    </row>
    <row r="381" spans="1:6" ht="30.75" thickBot="1">
      <c r="A381" s="71"/>
      <c r="B381" s="35" t="s">
        <v>0</v>
      </c>
      <c r="C381" s="36" t="s">
        <v>1</v>
      </c>
      <c r="D381" s="36" t="s">
        <v>22</v>
      </c>
      <c r="E381" s="36" t="s">
        <v>23</v>
      </c>
      <c r="F381" s="37" t="s">
        <v>2</v>
      </c>
    </row>
    <row r="382" spans="1:6" ht="15">
      <c r="A382" s="12" t="s">
        <v>3</v>
      </c>
      <c r="B382" s="78">
        <v>25339.42</v>
      </c>
      <c r="C382" s="79">
        <f>B382*0.99240038</f>
        <v>25146.8500369796</v>
      </c>
      <c r="D382" s="79">
        <v>17495.24</v>
      </c>
      <c r="E382" s="79">
        <f>B382-D382</f>
        <v>7844.179999999997</v>
      </c>
      <c r="F382" s="80">
        <f>B382-C382</f>
        <v>192.56996302039988</v>
      </c>
    </row>
    <row r="383" spans="1:6" ht="15">
      <c r="A383" s="12" t="s">
        <v>4</v>
      </c>
      <c r="B383" s="58"/>
      <c r="C383" s="61"/>
      <c r="D383" s="61"/>
      <c r="E383" s="61"/>
      <c r="F383" s="64"/>
    </row>
    <row r="384" spans="1:6" ht="15">
      <c r="A384" s="13" t="s">
        <v>27</v>
      </c>
      <c r="B384" s="66"/>
      <c r="C384" s="67"/>
      <c r="D384" s="67"/>
      <c r="E384" s="67"/>
      <c r="F384" s="68"/>
    </row>
    <row r="385" spans="1:6" ht="15">
      <c r="A385" s="14" t="s">
        <v>28</v>
      </c>
      <c r="B385" s="48">
        <v>1906.94</v>
      </c>
      <c r="C385" s="51">
        <v>0</v>
      </c>
      <c r="D385" s="51">
        <v>1320.35</v>
      </c>
      <c r="E385" s="51">
        <f>B385-D385</f>
        <v>586.5900000000001</v>
      </c>
      <c r="F385" s="54">
        <f>B385-C385</f>
        <v>1906.94</v>
      </c>
    </row>
    <row r="386" spans="1:6" ht="15">
      <c r="A386" s="15" t="s">
        <v>29</v>
      </c>
      <c r="B386" s="49"/>
      <c r="C386" s="52"/>
      <c r="D386" s="52"/>
      <c r="E386" s="52"/>
      <c r="F386" s="55"/>
    </row>
    <row r="387" spans="1:6" ht="15">
      <c r="A387" s="16" t="s">
        <v>27</v>
      </c>
      <c r="B387" s="50"/>
      <c r="C387" s="53"/>
      <c r="D387" s="53"/>
      <c r="E387" s="53"/>
      <c r="F387" s="56"/>
    </row>
    <row r="388" spans="1:6" ht="15">
      <c r="A388" s="11" t="s">
        <v>6</v>
      </c>
      <c r="B388" s="57">
        <v>34100.06</v>
      </c>
      <c r="C388" s="60">
        <v>7719.627</v>
      </c>
      <c r="D388" s="60">
        <v>23763.31</v>
      </c>
      <c r="E388" s="60">
        <f>B388-D388</f>
        <v>10336.749999999996</v>
      </c>
      <c r="F388" s="63">
        <f>B388-C388</f>
        <v>26380.432999999997</v>
      </c>
    </row>
    <row r="389" spans="1:6" ht="15">
      <c r="A389" s="12" t="s">
        <v>7</v>
      </c>
      <c r="B389" s="58"/>
      <c r="C389" s="61"/>
      <c r="D389" s="61"/>
      <c r="E389" s="61"/>
      <c r="F389" s="64"/>
    </row>
    <row r="390" spans="1:6" ht="15">
      <c r="A390" s="13" t="s">
        <v>27</v>
      </c>
      <c r="B390" s="66"/>
      <c r="C390" s="67"/>
      <c r="D390" s="67"/>
      <c r="E390" s="67"/>
      <c r="F390" s="68"/>
    </row>
    <row r="391" spans="1:6" ht="15">
      <c r="A391" s="14" t="s">
        <v>8</v>
      </c>
      <c r="B391" s="48">
        <v>49575.12</v>
      </c>
      <c r="C391" s="51">
        <v>5202.91</v>
      </c>
      <c r="D391" s="51">
        <v>34400.05</v>
      </c>
      <c r="E391" s="51">
        <f>B391-D391</f>
        <v>15175.07</v>
      </c>
      <c r="F391" s="54">
        <f>B391-C391</f>
        <v>44372.21000000001</v>
      </c>
    </row>
    <row r="392" spans="1:6" ht="15">
      <c r="A392" s="16" t="s">
        <v>27</v>
      </c>
      <c r="B392" s="50"/>
      <c r="C392" s="53"/>
      <c r="D392" s="53"/>
      <c r="E392" s="53"/>
      <c r="F392" s="56"/>
    </row>
    <row r="393" spans="1:6" ht="15">
      <c r="A393" s="11" t="s">
        <v>12</v>
      </c>
      <c r="B393" s="57">
        <v>6745.06</v>
      </c>
      <c r="C393" s="60">
        <f>B393*0.99238655</f>
        <v>6693.706822943001</v>
      </c>
      <c r="D393" s="60">
        <v>4692.28</v>
      </c>
      <c r="E393" s="60">
        <f>B393-D393</f>
        <v>2052.7800000000007</v>
      </c>
      <c r="F393" s="63">
        <f>B393-C393</f>
        <v>51.35317705699981</v>
      </c>
    </row>
    <row r="394" spans="1:6" ht="15">
      <c r="A394" s="12" t="s">
        <v>13</v>
      </c>
      <c r="B394" s="58"/>
      <c r="C394" s="61"/>
      <c r="D394" s="61"/>
      <c r="E394" s="61"/>
      <c r="F394" s="64"/>
    </row>
    <row r="395" spans="1:6" ht="15">
      <c r="A395" s="13" t="s">
        <v>27</v>
      </c>
      <c r="B395" s="66"/>
      <c r="C395" s="67"/>
      <c r="D395" s="67"/>
      <c r="E395" s="67"/>
      <c r="F395" s="68"/>
    </row>
    <row r="396" spans="1:6" ht="15">
      <c r="A396" s="17" t="s">
        <v>16</v>
      </c>
      <c r="B396" s="48">
        <v>11498.5</v>
      </c>
      <c r="C396" s="51">
        <f>B396</f>
        <v>11498.5</v>
      </c>
      <c r="D396" s="51">
        <v>7979.55</v>
      </c>
      <c r="E396" s="51">
        <f>B396-D396</f>
        <v>3518.95</v>
      </c>
      <c r="F396" s="54">
        <f>B396-C396</f>
        <v>0</v>
      </c>
    </row>
    <row r="397" spans="1:6" ht="15">
      <c r="A397" s="17" t="s">
        <v>17</v>
      </c>
      <c r="B397" s="49"/>
      <c r="C397" s="52"/>
      <c r="D397" s="52"/>
      <c r="E397" s="52"/>
      <c r="F397" s="55"/>
    </row>
    <row r="398" spans="1:6" ht="15">
      <c r="A398" s="18" t="s">
        <v>27</v>
      </c>
      <c r="B398" s="50"/>
      <c r="C398" s="53"/>
      <c r="D398" s="53"/>
      <c r="E398" s="53"/>
      <c r="F398" s="56"/>
    </row>
    <row r="399" spans="1:6" ht="15">
      <c r="A399" s="11" t="s">
        <v>18</v>
      </c>
      <c r="B399" s="57">
        <v>16478.43</v>
      </c>
      <c r="C399" s="60">
        <f>B399*0.82310886</f>
        <v>13563.541731889802</v>
      </c>
      <c r="D399" s="60">
        <v>11420.15</v>
      </c>
      <c r="E399" s="60">
        <f>B399-D399</f>
        <v>5058.280000000001</v>
      </c>
      <c r="F399" s="63">
        <f>B399-C399</f>
        <v>2914.8882681101986</v>
      </c>
    </row>
    <row r="400" spans="1:6" ht="15">
      <c r="A400" s="12" t="s">
        <v>19</v>
      </c>
      <c r="B400" s="58"/>
      <c r="C400" s="61"/>
      <c r="D400" s="61"/>
      <c r="E400" s="61"/>
      <c r="F400" s="64"/>
    </row>
    <row r="401" spans="1:6" ht="15.75" thickBot="1">
      <c r="A401" s="13" t="s">
        <v>27</v>
      </c>
      <c r="B401" s="59"/>
      <c r="C401" s="62"/>
      <c r="D401" s="62"/>
      <c r="E401" s="62"/>
      <c r="F401" s="65"/>
    </row>
    <row r="402" spans="1:6" ht="15.75" thickBot="1">
      <c r="A402" s="19" t="s">
        <v>20</v>
      </c>
      <c r="B402" s="38">
        <f>SUM(B382:B401)</f>
        <v>145643.53</v>
      </c>
      <c r="C402" s="38">
        <f>SUM(C382:C401)</f>
        <v>69825.1355918124</v>
      </c>
      <c r="D402" s="38">
        <f>SUM(D382:D401)</f>
        <v>101070.93000000001</v>
      </c>
      <c r="E402" s="38">
        <f>SUM(E382:E401)</f>
        <v>44572.59999999999</v>
      </c>
      <c r="F402" s="38">
        <f>SUM(F382:F401)</f>
        <v>75818.3944081876</v>
      </c>
    </row>
    <row r="403" spans="2:6" ht="15.75" thickBot="1">
      <c r="B403" s="40"/>
      <c r="C403" s="40"/>
      <c r="D403" s="40"/>
      <c r="E403" s="40"/>
      <c r="F403" s="40"/>
    </row>
    <row r="404" spans="1:6" ht="15">
      <c r="A404" s="69" t="s">
        <v>21</v>
      </c>
      <c r="B404" s="72" t="s">
        <v>46</v>
      </c>
      <c r="C404" s="73"/>
      <c r="D404" s="73"/>
      <c r="E404" s="73"/>
      <c r="F404" s="74"/>
    </row>
    <row r="405" spans="1:6" ht="15">
      <c r="A405" s="70"/>
      <c r="B405" s="75"/>
      <c r="C405" s="76"/>
      <c r="D405" s="76"/>
      <c r="E405" s="76"/>
      <c r="F405" s="77"/>
    </row>
    <row r="406" spans="1:6" ht="30.75" thickBot="1">
      <c r="A406" s="71"/>
      <c r="B406" s="35" t="s">
        <v>0</v>
      </c>
      <c r="C406" s="36" t="s">
        <v>1</v>
      </c>
      <c r="D406" s="36" t="s">
        <v>22</v>
      </c>
      <c r="E406" s="36" t="s">
        <v>23</v>
      </c>
      <c r="F406" s="37" t="s">
        <v>2</v>
      </c>
    </row>
    <row r="407" spans="1:6" ht="15">
      <c r="A407" s="12" t="s">
        <v>3</v>
      </c>
      <c r="B407" s="78">
        <v>18560.98</v>
      </c>
      <c r="C407" s="79">
        <f>B407*0.99240038</f>
        <v>18419.9236051724</v>
      </c>
      <c r="D407" s="79">
        <v>12946.52</v>
      </c>
      <c r="E407" s="79">
        <f>B407-D407</f>
        <v>5614.459999999999</v>
      </c>
      <c r="F407" s="80">
        <f>B407-C407</f>
        <v>141.05639482759943</v>
      </c>
    </row>
    <row r="408" spans="1:6" ht="15">
      <c r="A408" s="12" t="s">
        <v>4</v>
      </c>
      <c r="B408" s="58"/>
      <c r="C408" s="61"/>
      <c r="D408" s="61"/>
      <c r="E408" s="61"/>
      <c r="F408" s="64"/>
    </row>
    <row r="409" spans="1:6" ht="15">
      <c r="A409" s="13" t="s">
        <v>27</v>
      </c>
      <c r="B409" s="66"/>
      <c r="C409" s="67"/>
      <c r="D409" s="67"/>
      <c r="E409" s="67"/>
      <c r="F409" s="68"/>
    </row>
    <row r="410" spans="1:6" ht="15">
      <c r="A410" s="14" t="s">
        <v>28</v>
      </c>
      <c r="B410" s="48">
        <v>1387.96</v>
      </c>
      <c r="C410" s="51">
        <v>0</v>
      </c>
      <c r="D410" s="51">
        <v>968.12</v>
      </c>
      <c r="E410" s="51">
        <f>B410-D410</f>
        <v>419.84000000000003</v>
      </c>
      <c r="F410" s="54">
        <f>B410-C410</f>
        <v>1387.96</v>
      </c>
    </row>
    <row r="411" spans="1:6" ht="15">
      <c r="A411" s="15" t="s">
        <v>29</v>
      </c>
      <c r="B411" s="49"/>
      <c r="C411" s="52"/>
      <c r="D411" s="52"/>
      <c r="E411" s="52"/>
      <c r="F411" s="55"/>
    </row>
    <row r="412" spans="1:6" ht="15">
      <c r="A412" s="16" t="s">
        <v>27</v>
      </c>
      <c r="B412" s="50"/>
      <c r="C412" s="53"/>
      <c r="D412" s="53"/>
      <c r="E412" s="53"/>
      <c r="F412" s="56"/>
    </row>
    <row r="413" spans="1:6" ht="15">
      <c r="A413" s="11" t="s">
        <v>6</v>
      </c>
      <c r="B413" s="57">
        <v>24458.71</v>
      </c>
      <c r="C413" s="60">
        <v>13528.72</v>
      </c>
      <c r="D413" s="60">
        <v>17146.45</v>
      </c>
      <c r="E413" s="60">
        <f>B413-D413</f>
        <v>7312.259999999998</v>
      </c>
      <c r="F413" s="63">
        <f>B413-C413</f>
        <v>10929.99</v>
      </c>
    </row>
    <row r="414" spans="1:6" ht="15">
      <c r="A414" s="12" t="s">
        <v>7</v>
      </c>
      <c r="B414" s="58"/>
      <c r="C414" s="61"/>
      <c r="D414" s="61"/>
      <c r="E414" s="61"/>
      <c r="F414" s="64"/>
    </row>
    <row r="415" spans="1:6" ht="15">
      <c r="A415" s="13" t="s">
        <v>27</v>
      </c>
      <c r="B415" s="66"/>
      <c r="C415" s="67"/>
      <c r="D415" s="67"/>
      <c r="E415" s="67"/>
      <c r="F415" s="68"/>
    </row>
    <row r="416" spans="1:6" ht="15">
      <c r="A416" s="14" t="s">
        <v>8</v>
      </c>
      <c r="B416" s="48">
        <v>35907.59</v>
      </c>
      <c r="C416" s="51">
        <v>0</v>
      </c>
      <c r="D416" s="51">
        <v>25046</v>
      </c>
      <c r="E416" s="51">
        <f>B416-D416</f>
        <v>10861.589999999997</v>
      </c>
      <c r="F416" s="54">
        <f>B416-C416</f>
        <v>35907.59</v>
      </c>
    </row>
    <row r="417" spans="1:6" ht="15">
      <c r="A417" s="16" t="s">
        <v>27</v>
      </c>
      <c r="B417" s="50"/>
      <c r="C417" s="53"/>
      <c r="D417" s="53"/>
      <c r="E417" s="53"/>
      <c r="F417" s="56"/>
    </row>
    <row r="418" spans="1:6" ht="15">
      <c r="A418" s="11" t="s">
        <v>12</v>
      </c>
      <c r="B418" s="57">
        <v>4857.38</v>
      </c>
      <c r="C418" s="60">
        <f>B418*0.99238655</f>
        <v>4820.398580239</v>
      </c>
      <c r="D418" s="60">
        <v>3388.1</v>
      </c>
      <c r="E418" s="60">
        <f>B418-D418</f>
        <v>1469.2800000000002</v>
      </c>
      <c r="F418" s="63">
        <f>B418-C418</f>
        <v>36.981419761000325</v>
      </c>
    </row>
    <row r="419" spans="1:6" ht="15">
      <c r="A419" s="12" t="s">
        <v>13</v>
      </c>
      <c r="B419" s="58"/>
      <c r="C419" s="61"/>
      <c r="D419" s="61"/>
      <c r="E419" s="61"/>
      <c r="F419" s="64"/>
    </row>
    <row r="420" spans="1:6" ht="15">
      <c r="A420" s="13" t="s">
        <v>27</v>
      </c>
      <c r="B420" s="66"/>
      <c r="C420" s="67"/>
      <c r="D420" s="67"/>
      <c r="E420" s="67"/>
      <c r="F420" s="68"/>
    </row>
    <row r="421" spans="1:6" ht="15">
      <c r="A421" s="17" t="s">
        <v>16</v>
      </c>
      <c r="B421" s="48">
        <v>8326.51</v>
      </c>
      <c r="C421" s="51">
        <f>B421</f>
        <v>8326.51</v>
      </c>
      <c r="D421" s="51">
        <v>5807.82</v>
      </c>
      <c r="E421" s="51">
        <f>B421-D421</f>
        <v>2518.6900000000005</v>
      </c>
      <c r="F421" s="54">
        <f>B421-C421</f>
        <v>0</v>
      </c>
    </row>
    <row r="422" spans="1:6" ht="15">
      <c r="A422" s="17" t="s">
        <v>17</v>
      </c>
      <c r="B422" s="49"/>
      <c r="C422" s="52"/>
      <c r="D422" s="52"/>
      <c r="E422" s="52"/>
      <c r="F422" s="55"/>
    </row>
    <row r="423" spans="1:6" ht="15">
      <c r="A423" s="18" t="s">
        <v>27</v>
      </c>
      <c r="B423" s="50"/>
      <c r="C423" s="53"/>
      <c r="D423" s="53"/>
      <c r="E423" s="53"/>
      <c r="F423" s="56"/>
    </row>
    <row r="424" spans="1:6" ht="15">
      <c r="A424" s="11" t="s">
        <v>18</v>
      </c>
      <c r="B424" s="57">
        <v>11969.5</v>
      </c>
      <c r="C424" s="60">
        <f>B424*0.82310886</f>
        <v>9852.20149977</v>
      </c>
      <c r="D424" s="60">
        <v>8348.88</v>
      </c>
      <c r="E424" s="60">
        <f>B424-D424</f>
        <v>3620.620000000001</v>
      </c>
      <c r="F424" s="63">
        <f>B424-C424</f>
        <v>2117.2985002299993</v>
      </c>
    </row>
    <row r="425" spans="1:6" ht="15">
      <c r="A425" s="12" t="s">
        <v>19</v>
      </c>
      <c r="B425" s="58"/>
      <c r="C425" s="61"/>
      <c r="D425" s="61"/>
      <c r="E425" s="61"/>
      <c r="F425" s="64"/>
    </row>
    <row r="426" spans="1:6" ht="15.75" thickBot="1">
      <c r="A426" s="13" t="s">
        <v>27</v>
      </c>
      <c r="B426" s="59"/>
      <c r="C426" s="62"/>
      <c r="D426" s="62"/>
      <c r="E426" s="62"/>
      <c r="F426" s="65"/>
    </row>
    <row r="427" spans="1:6" ht="15.75" thickBot="1">
      <c r="A427" s="19" t="s">
        <v>20</v>
      </c>
      <c r="B427" s="38">
        <f>SUM(B407:B426)</f>
        <v>105468.62999999999</v>
      </c>
      <c r="C427" s="38">
        <f>SUM(C407:C426)</f>
        <v>54947.75368518141</v>
      </c>
      <c r="D427" s="38">
        <f>SUM(D407:D426)</f>
        <v>73651.89</v>
      </c>
      <c r="E427" s="38">
        <f>SUM(E407:E426)</f>
        <v>31816.739999999998</v>
      </c>
      <c r="F427" s="38">
        <f>SUM(F407:F426)</f>
        <v>50520.8763148186</v>
      </c>
    </row>
    <row r="428" spans="2:6" ht="15.75" thickBot="1">
      <c r="B428" s="40"/>
      <c r="C428" s="40"/>
      <c r="D428" s="40"/>
      <c r="E428" s="40"/>
      <c r="F428" s="40"/>
    </row>
    <row r="429" spans="1:6" ht="15">
      <c r="A429" s="69" t="s">
        <v>21</v>
      </c>
      <c r="B429" s="72" t="s">
        <v>48</v>
      </c>
      <c r="C429" s="73"/>
      <c r="D429" s="73"/>
      <c r="E429" s="73"/>
      <c r="F429" s="74"/>
    </row>
    <row r="430" spans="1:6" ht="15">
      <c r="A430" s="70"/>
      <c r="B430" s="75"/>
      <c r="C430" s="76"/>
      <c r="D430" s="76"/>
      <c r="E430" s="76"/>
      <c r="F430" s="77"/>
    </row>
    <row r="431" spans="1:6" ht="30.75" thickBot="1">
      <c r="A431" s="71"/>
      <c r="B431" s="35" t="s">
        <v>0</v>
      </c>
      <c r="C431" s="36" t="s">
        <v>1</v>
      </c>
      <c r="D431" s="36" t="s">
        <v>22</v>
      </c>
      <c r="E431" s="36" t="s">
        <v>23</v>
      </c>
      <c r="F431" s="37" t="s">
        <v>2</v>
      </c>
    </row>
    <row r="432" spans="1:6" ht="15">
      <c r="A432" s="12" t="s">
        <v>3</v>
      </c>
      <c r="B432" s="78">
        <v>11176.17</v>
      </c>
      <c r="C432" s="79">
        <f>B432*0.99240038</f>
        <v>11091.2353549446</v>
      </c>
      <c r="D432" s="79">
        <v>7542.35</v>
      </c>
      <c r="E432" s="79">
        <f>B432-D432</f>
        <v>3633.8199999999997</v>
      </c>
      <c r="F432" s="80">
        <f>B432-C432</f>
        <v>84.93464505540032</v>
      </c>
    </row>
    <row r="433" spans="1:6" ht="15">
      <c r="A433" s="12" t="s">
        <v>4</v>
      </c>
      <c r="B433" s="58"/>
      <c r="C433" s="61"/>
      <c r="D433" s="61"/>
      <c r="E433" s="61"/>
      <c r="F433" s="64"/>
    </row>
    <row r="434" spans="1:6" ht="15">
      <c r="A434" s="13" t="s">
        <v>27</v>
      </c>
      <c r="B434" s="66"/>
      <c r="C434" s="67"/>
      <c r="D434" s="67"/>
      <c r="E434" s="67"/>
      <c r="F434" s="68"/>
    </row>
    <row r="435" spans="1:6" ht="15">
      <c r="A435" s="14" t="s">
        <v>28</v>
      </c>
      <c r="B435" s="48">
        <v>835.53</v>
      </c>
      <c r="C435" s="51">
        <v>0</v>
      </c>
      <c r="D435" s="51">
        <v>563.89</v>
      </c>
      <c r="E435" s="51">
        <f>B435-D435</f>
        <v>271.64</v>
      </c>
      <c r="F435" s="54">
        <f>B435-C435</f>
        <v>835.53</v>
      </c>
    </row>
    <row r="436" spans="1:6" ht="15">
      <c r="A436" s="15" t="s">
        <v>29</v>
      </c>
      <c r="B436" s="49"/>
      <c r="C436" s="52"/>
      <c r="D436" s="52"/>
      <c r="E436" s="52"/>
      <c r="F436" s="55"/>
    </row>
    <row r="437" spans="1:6" ht="15">
      <c r="A437" s="16" t="s">
        <v>27</v>
      </c>
      <c r="B437" s="50"/>
      <c r="C437" s="53"/>
      <c r="D437" s="53"/>
      <c r="E437" s="53"/>
      <c r="F437" s="56"/>
    </row>
    <row r="438" spans="1:6" ht="15">
      <c r="A438" s="11" t="s">
        <v>6</v>
      </c>
      <c r="B438" s="57">
        <v>14727.54</v>
      </c>
      <c r="C438" s="60">
        <v>4573.387</v>
      </c>
      <c r="D438" s="60">
        <v>9939.05</v>
      </c>
      <c r="E438" s="60">
        <f>B438-D438</f>
        <v>4788.490000000002</v>
      </c>
      <c r="F438" s="63">
        <f>B438-C438</f>
        <v>10154.153000000002</v>
      </c>
    </row>
    <row r="439" spans="1:6" ht="15">
      <c r="A439" s="12" t="s">
        <v>7</v>
      </c>
      <c r="B439" s="58"/>
      <c r="C439" s="61"/>
      <c r="D439" s="61"/>
      <c r="E439" s="61"/>
      <c r="F439" s="64"/>
    </row>
    <row r="440" spans="1:6" ht="15">
      <c r="A440" s="13" t="s">
        <v>27</v>
      </c>
      <c r="B440" s="66"/>
      <c r="C440" s="67"/>
      <c r="D440" s="67"/>
      <c r="E440" s="67"/>
      <c r="F440" s="68"/>
    </row>
    <row r="441" spans="1:6" ht="15">
      <c r="A441" s="14" t="s">
        <v>8</v>
      </c>
      <c r="B441" s="48">
        <v>21620.94</v>
      </c>
      <c r="C441" s="51">
        <v>435.35</v>
      </c>
      <c r="D441" s="51">
        <v>14591.1</v>
      </c>
      <c r="E441" s="51">
        <f>B441-D441</f>
        <v>7029.839999999998</v>
      </c>
      <c r="F441" s="54">
        <f>B441-C441</f>
        <v>21185.59</v>
      </c>
    </row>
    <row r="442" spans="1:6" ht="15">
      <c r="A442" s="16" t="s">
        <v>27</v>
      </c>
      <c r="B442" s="50"/>
      <c r="C442" s="53"/>
      <c r="D442" s="53"/>
      <c r="E442" s="53"/>
      <c r="F442" s="56"/>
    </row>
    <row r="443" spans="1:6" ht="15">
      <c r="A443" s="11" t="s">
        <v>12</v>
      </c>
      <c r="B443" s="57">
        <v>2924.41</v>
      </c>
      <c r="C443" s="60">
        <f>B443*0.99238655</f>
        <v>2902.1451506854996</v>
      </c>
      <c r="D443" s="60">
        <v>1973.58</v>
      </c>
      <c r="E443" s="60">
        <f>B443-D443</f>
        <v>950.8299999999999</v>
      </c>
      <c r="F443" s="63">
        <f>B443-C443</f>
        <v>22.264849314500225</v>
      </c>
    </row>
    <row r="444" spans="1:6" ht="15">
      <c r="A444" s="12" t="s">
        <v>13</v>
      </c>
      <c r="B444" s="58"/>
      <c r="C444" s="61"/>
      <c r="D444" s="61"/>
      <c r="E444" s="61"/>
      <c r="F444" s="64"/>
    </row>
    <row r="445" spans="1:6" ht="15">
      <c r="A445" s="13" t="s">
        <v>27</v>
      </c>
      <c r="B445" s="66"/>
      <c r="C445" s="67"/>
      <c r="D445" s="67"/>
      <c r="E445" s="67"/>
      <c r="F445" s="68"/>
    </row>
    <row r="446" spans="1:6" ht="15">
      <c r="A446" s="17" t="s">
        <v>16</v>
      </c>
      <c r="B446" s="48">
        <v>5013.35</v>
      </c>
      <c r="C446" s="51">
        <f>B446</f>
        <v>5013.35</v>
      </c>
      <c r="D446" s="51">
        <v>3383.32</v>
      </c>
      <c r="E446" s="51">
        <f>B446-D446</f>
        <v>1630.0300000000002</v>
      </c>
      <c r="F446" s="54">
        <f>B446-C446</f>
        <v>0</v>
      </c>
    </row>
    <row r="447" spans="1:6" ht="15">
      <c r="A447" s="17" t="s">
        <v>17</v>
      </c>
      <c r="B447" s="49"/>
      <c r="C447" s="52"/>
      <c r="D447" s="52"/>
      <c r="E447" s="52"/>
      <c r="F447" s="55"/>
    </row>
    <row r="448" spans="1:6" ht="15">
      <c r="A448" s="18" t="s">
        <v>27</v>
      </c>
      <c r="B448" s="50"/>
      <c r="C448" s="53"/>
      <c r="D448" s="53"/>
      <c r="E448" s="53"/>
      <c r="F448" s="56"/>
    </row>
    <row r="449" spans="1:6" ht="15">
      <c r="A449" s="11" t="s">
        <v>18</v>
      </c>
      <c r="B449" s="57">
        <v>7206.99</v>
      </c>
      <c r="C449" s="60">
        <f>B449*0.82310886</f>
        <v>5932.1373229314</v>
      </c>
      <c r="D449" s="60">
        <v>4863.69</v>
      </c>
      <c r="E449" s="60">
        <f>B449-D449</f>
        <v>2343.3</v>
      </c>
      <c r="F449" s="63">
        <f>B449-C449</f>
        <v>1274.8526770685994</v>
      </c>
    </row>
    <row r="450" spans="1:6" ht="15">
      <c r="A450" s="12" t="s">
        <v>19</v>
      </c>
      <c r="B450" s="58"/>
      <c r="C450" s="61"/>
      <c r="D450" s="61"/>
      <c r="E450" s="61"/>
      <c r="F450" s="64"/>
    </row>
    <row r="451" spans="1:6" ht="15.75" thickBot="1">
      <c r="A451" s="13" t="s">
        <v>27</v>
      </c>
      <c r="B451" s="59"/>
      <c r="C451" s="62"/>
      <c r="D451" s="62"/>
      <c r="E451" s="62"/>
      <c r="F451" s="65"/>
    </row>
    <row r="452" spans="1:6" ht="15.75" thickBot="1">
      <c r="A452" s="19" t="s">
        <v>20</v>
      </c>
      <c r="B452" s="38">
        <f>SUM(B432:B451)</f>
        <v>63504.92999999999</v>
      </c>
      <c r="C452" s="38">
        <f>SUM(C432:C451)</f>
        <v>29947.6048285615</v>
      </c>
      <c r="D452" s="38">
        <f>SUM(D432:D451)</f>
        <v>42856.98</v>
      </c>
      <c r="E452" s="38">
        <f>SUM(E432:E451)</f>
        <v>20647.949999999997</v>
      </c>
      <c r="F452" s="38">
        <f>SUM(F432:F451)</f>
        <v>33557.3251714385</v>
      </c>
    </row>
    <row r="453" spans="2:6" ht="15.75" thickBot="1">
      <c r="B453" s="40"/>
      <c r="C453" s="40"/>
      <c r="D453" s="40"/>
      <c r="E453" s="40"/>
      <c r="F453" s="40"/>
    </row>
    <row r="454" spans="1:6" ht="15">
      <c r="A454" s="69" t="s">
        <v>21</v>
      </c>
      <c r="B454" s="72" t="s">
        <v>47</v>
      </c>
      <c r="C454" s="73"/>
      <c r="D454" s="73"/>
      <c r="E454" s="73"/>
      <c r="F454" s="74"/>
    </row>
    <row r="455" spans="1:6" ht="15">
      <c r="A455" s="70"/>
      <c r="B455" s="75"/>
      <c r="C455" s="76"/>
      <c r="D455" s="76"/>
      <c r="E455" s="76"/>
      <c r="F455" s="77"/>
    </row>
    <row r="456" spans="1:6" ht="30.75" thickBot="1">
      <c r="A456" s="71"/>
      <c r="B456" s="35" t="s">
        <v>0</v>
      </c>
      <c r="C456" s="36" t="s">
        <v>1</v>
      </c>
      <c r="D456" s="36" t="s">
        <v>22</v>
      </c>
      <c r="E456" s="36" t="s">
        <v>23</v>
      </c>
      <c r="F456" s="37" t="s">
        <v>2</v>
      </c>
    </row>
    <row r="457" spans="1:6" ht="15">
      <c r="A457" s="12" t="s">
        <v>3</v>
      </c>
      <c r="B457" s="78">
        <v>26404.57</v>
      </c>
      <c r="C457" s="79">
        <f>B457*0.99240038</f>
        <v>26203.9053017366</v>
      </c>
      <c r="D457" s="79">
        <v>18605.11</v>
      </c>
      <c r="E457" s="79">
        <f>B457-D457</f>
        <v>7799.459999999999</v>
      </c>
      <c r="F457" s="80">
        <f>B457-C457</f>
        <v>200.66469826340108</v>
      </c>
    </row>
    <row r="458" spans="1:6" ht="15">
      <c r="A458" s="12" t="s">
        <v>4</v>
      </c>
      <c r="B458" s="58"/>
      <c r="C458" s="61"/>
      <c r="D458" s="61"/>
      <c r="E458" s="61"/>
      <c r="F458" s="64"/>
    </row>
    <row r="459" spans="1:6" ht="15">
      <c r="A459" s="13" t="s">
        <v>27</v>
      </c>
      <c r="B459" s="66"/>
      <c r="C459" s="67"/>
      <c r="D459" s="67"/>
      <c r="E459" s="67"/>
      <c r="F459" s="68"/>
    </row>
    <row r="460" spans="1:6" ht="15">
      <c r="A460" s="14" t="s">
        <v>28</v>
      </c>
      <c r="B460" s="48">
        <v>1974.44</v>
      </c>
      <c r="C460" s="51">
        <v>0</v>
      </c>
      <c r="D460" s="51">
        <v>1391.22</v>
      </c>
      <c r="E460" s="51">
        <f>B460-D460</f>
        <v>583.22</v>
      </c>
      <c r="F460" s="54">
        <f>B460-C460</f>
        <v>1974.44</v>
      </c>
    </row>
    <row r="461" spans="1:6" ht="15">
      <c r="A461" s="15" t="s">
        <v>29</v>
      </c>
      <c r="B461" s="49"/>
      <c r="C461" s="52"/>
      <c r="D461" s="52"/>
      <c r="E461" s="52"/>
      <c r="F461" s="55"/>
    </row>
    <row r="462" spans="1:6" ht="15">
      <c r="A462" s="16" t="s">
        <v>27</v>
      </c>
      <c r="B462" s="50"/>
      <c r="C462" s="53"/>
      <c r="D462" s="53"/>
      <c r="E462" s="53"/>
      <c r="F462" s="56"/>
    </row>
    <row r="463" spans="1:6" ht="15">
      <c r="A463" s="11" t="s">
        <v>6</v>
      </c>
      <c r="B463" s="57">
        <v>34795.19</v>
      </c>
      <c r="C463" s="60">
        <v>58115.92</v>
      </c>
      <c r="D463" s="60">
        <v>24517.17</v>
      </c>
      <c r="E463" s="60">
        <f>B463-D463</f>
        <v>10278.020000000004</v>
      </c>
      <c r="F463" s="63">
        <f>B463-C463</f>
        <v>-23320.729999999996</v>
      </c>
    </row>
    <row r="464" spans="1:6" ht="15">
      <c r="A464" s="12" t="s">
        <v>7</v>
      </c>
      <c r="B464" s="58"/>
      <c r="C464" s="61"/>
      <c r="D464" s="61"/>
      <c r="E464" s="61"/>
      <c r="F464" s="64"/>
    </row>
    <row r="465" spans="1:6" ht="15">
      <c r="A465" s="13" t="s">
        <v>27</v>
      </c>
      <c r="B465" s="66"/>
      <c r="C465" s="67"/>
      <c r="D465" s="67"/>
      <c r="E465" s="67"/>
      <c r="F465" s="68"/>
    </row>
    <row r="466" spans="1:6" ht="15">
      <c r="A466" s="14" t="s">
        <v>8</v>
      </c>
      <c r="B466" s="48">
        <v>51081.8</v>
      </c>
      <c r="C466" s="51">
        <v>1702.58</v>
      </c>
      <c r="D466" s="51">
        <v>35993.04</v>
      </c>
      <c r="E466" s="51">
        <f>B466-D466</f>
        <v>15088.760000000002</v>
      </c>
      <c r="F466" s="54">
        <f>B466-C466</f>
        <v>49379.22</v>
      </c>
    </row>
    <row r="467" spans="1:6" ht="15">
      <c r="A467" s="16" t="s">
        <v>27</v>
      </c>
      <c r="B467" s="50"/>
      <c r="C467" s="53"/>
      <c r="D467" s="53"/>
      <c r="E467" s="53"/>
      <c r="F467" s="56"/>
    </row>
    <row r="468" spans="1:6" ht="15">
      <c r="A468" s="9" t="s">
        <v>9</v>
      </c>
      <c r="B468" s="57">
        <v>5933.94</v>
      </c>
      <c r="C468" s="60">
        <v>11155.66</v>
      </c>
      <c r="D468" s="60">
        <v>3122.24</v>
      </c>
      <c r="E468" s="60">
        <f>B468-C468</f>
        <v>-5221.72</v>
      </c>
      <c r="F468" s="63">
        <f>B468-D468</f>
        <v>2811.7</v>
      </c>
    </row>
    <row r="469" spans="1:6" ht="15">
      <c r="A469" s="2" t="s">
        <v>10</v>
      </c>
      <c r="B469" s="58"/>
      <c r="C469" s="61"/>
      <c r="D469" s="61"/>
      <c r="E469" s="61"/>
      <c r="F469" s="64"/>
    </row>
    <row r="470" spans="1:6" ht="15">
      <c r="A470" s="8" t="s">
        <v>11</v>
      </c>
      <c r="B470" s="66"/>
      <c r="C470" s="67"/>
      <c r="D470" s="67"/>
      <c r="E470" s="67"/>
      <c r="F470" s="68"/>
    </row>
    <row r="471" spans="1:6" s="20" customFormat="1" ht="15">
      <c r="A471" s="23" t="s">
        <v>12</v>
      </c>
      <c r="B471" s="48">
        <v>6909.93</v>
      </c>
      <c r="C471" s="51">
        <f>B471*0.99238655</f>
        <v>6857.3215934415</v>
      </c>
      <c r="D471" s="51">
        <v>4868.86</v>
      </c>
      <c r="E471" s="51">
        <f>B471-D471</f>
        <v>2041.0700000000006</v>
      </c>
      <c r="F471" s="54">
        <f>B471-C471</f>
        <v>52.608406558500064</v>
      </c>
    </row>
    <row r="472" spans="1:6" ht="15">
      <c r="A472" s="15" t="s">
        <v>13</v>
      </c>
      <c r="B472" s="49"/>
      <c r="C472" s="52"/>
      <c r="D472" s="52"/>
      <c r="E472" s="52"/>
      <c r="F472" s="55"/>
    </row>
    <row r="473" spans="1:6" ht="15">
      <c r="A473" s="16" t="s">
        <v>27</v>
      </c>
      <c r="B473" s="50"/>
      <c r="C473" s="53"/>
      <c r="D473" s="53"/>
      <c r="E473" s="53"/>
      <c r="F473" s="56"/>
    </row>
    <row r="474" spans="1:6" ht="15">
      <c r="A474" s="21" t="s">
        <v>16</v>
      </c>
      <c r="B474" s="57">
        <v>11845.2</v>
      </c>
      <c r="C474" s="60">
        <f>B474</f>
        <v>11845.2</v>
      </c>
      <c r="D474" s="60">
        <v>8346.28</v>
      </c>
      <c r="E474" s="60">
        <f>B474-D474</f>
        <v>3498.92</v>
      </c>
      <c r="F474" s="63">
        <f>B474-C474</f>
        <v>0</v>
      </c>
    </row>
    <row r="475" spans="1:6" ht="15">
      <c r="A475" s="21" t="s">
        <v>17</v>
      </c>
      <c r="B475" s="58"/>
      <c r="C475" s="61"/>
      <c r="D475" s="61"/>
      <c r="E475" s="61"/>
      <c r="F475" s="64"/>
    </row>
    <row r="476" spans="1:6" ht="15">
      <c r="A476" s="22" t="s">
        <v>27</v>
      </c>
      <c r="B476" s="66"/>
      <c r="C476" s="67"/>
      <c r="D476" s="67"/>
      <c r="E476" s="67"/>
      <c r="F476" s="68"/>
    </row>
    <row r="477" spans="1:6" ht="15">
      <c r="A477" s="14" t="s">
        <v>18</v>
      </c>
      <c r="B477" s="48">
        <v>17027.2</v>
      </c>
      <c r="C477" s="51">
        <f>B477*0.82310886</f>
        <v>14015.239180992001</v>
      </c>
      <c r="D477" s="51">
        <v>11997.65</v>
      </c>
      <c r="E477" s="51">
        <f>B477-D477</f>
        <v>5029.550000000001</v>
      </c>
      <c r="F477" s="54">
        <f>B477-C477</f>
        <v>3011.960819008</v>
      </c>
    </row>
    <row r="478" spans="1:6" ht="15">
      <c r="A478" s="15" t="s">
        <v>19</v>
      </c>
      <c r="B478" s="49"/>
      <c r="C478" s="52"/>
      <c r="D478" s="52"/>
      <c r="E478" s="52"/>
      <c r="F478" s="55"/>
    </row>
    <row r="479" spans="1:6" ht="15.75" thickBot="1">
      <c r="A479" s="16" t="s">
        <v>27</v>
      </c>
      <c r="B479" s="82"/>
      <c r="C479" s="83"/>
      <c r="D479" s="83"/>
      <c r="E479" s="83"/>
      <c r="F479" s="84"/>
    </row>
    <row r="480" spans="1:6" ht="15.75" thickBot="1">
      <c r="A480" s="19" t="s">
        <v>20</v>
      </c>
      <c r="B480" s="41">
        <f>SUM(B457:B479)</f>
        <v>155972.27000000002</v>
      </c>
      <c r="C480" s="41">
        <f>SUM(C457:C479)</f>
        <v>129895.82607617011</v>
      </c>
      <c r="D480" s="41">
        <f>SUM(D457:D479)</f>
        <v>108841.57</v>
      </c>
      <c r="E480" s="41">
        <f>SUM(E457:E479)</f>
        <v>39097.280000000006</v>
      </c>
      <c r="F480" s="41">
        <f>SUM(F457:F479)</f>
        <v>34109.86392382991</v>
      </c>
    </row>
    <row r="481" spans="2:6" ht="15.75" thickBot="1">
      <c r="B481" s="40"/>
      <c r="C481" s="40"/>
      <c r="D481" s="40"/>
      <c r="E481" s="40"/>
      <c r="F481" s="40"/>
    </row>
    <row r="482" spans="1:6" ht="15">
      <c r="A482" s="69" t="s">
        <v>21</v>
      </c>
      <c r="B482" s="72" t="s">
        <v>49</v>
      </c>
      <c r="C482" s="73"/>
      <c r="D482" s="73"/>
      <c r="E482" s="73"/>
      <c r="F482" s="74"/>
    </row>
    <row r="483" spans="1:6" ht="15">
      <c r="A483" s="70"/>
      <c r="B483" s="75"/>
      <c r="C483" s="76"/>
      <c r="D483" s="76"/>
      <c r="E483" s="76"/>
      <c r="F483" s="77"/>
    </row>
    <row r="484" spans="1:6" ht="30.75" thickBot="1">
      <c r="A484" s="71"/>
      <c r="B484" s="35" t="s">
        <v>0</v>
      </c>
      <c r="C484" s="36" t="s">
        <v>1</v>
      </c>
      <c r="D484" s="36" t="s">
        <v>22</v>
      </c>
      <c r="E484" s="36" t="s">
        <v>23</v>
      </c>
      <c r="F484" s="37" t="s">
        <v>2</v>
      </c>
    </row>
    <row r="485" spans="1:6" ht="15">
      <c r="A485" s="12" t="s">
        <v>3</v>
      </c>
      <c r="B485" s="78">
        <v>11888.94</v>
      </c>
      <c r="C485" s="79">
        <f>B485*0.99240038</f>
        <v>11798.5885737972</v>
      </c>
      <c r="D485" s="79">
        <v>8253.18</v>
      </c>
      <c r="E485" s="79">
        <f>B485-D485</f>
        <v>3635.76</v>
      </c>
      <c r="F485" s="80">
        <f>B485-C485</f>
        <v>90.35142620280021</v>
      </c>
    </row>
    <row r="486" spans="1:6" ht="15">
      <c r="A486" s="12" t="s">
        <v>4</v>
      </c>
      <c r="B486" s="58"/>
      <c r="C486" s="61"/>
      <c r="D486" s="61"/>
      <c r="E486" s="61"/>
      <c r="F486" s="64"/>
    </row>
    <row r="487" spans="1:6" ht="15">
      <c r="A487" s="13" t="s">
        <v>27</v>
      </c>
      <c r="B487" s="66"/>
      <c r="C487" s="67"/>
      <c r="D487" s="67"/>
      <c r="E487" s="67"/>
      <c r="F487" s="68"/>
    </row>
    <row r="488" spans="1:6" ht="15">
      <c r="A488" s="14" t="s">
        <v>28</v>
      </c>
      <c r="B488" s="48">
        <v>889.19</v>
      </c>
      <c r="C488" s="51">
        <v>0</v>
      </c>
      <c r="D488" s="51">
        <v>617.24</v>
      </c>
      <c r="E488" s="51">
        <f>B488-D488</f>
        <v>271.95000000000005</v>
      </c>
      <c r="F488" s="54">
        <f>B488-C488</f>
        <v>889.19</v>
      </c>
    </row>
    <row r="489" spans="1:6" ht="15">
      <c r="A489" s="15" t="s">
        <v>29</v>
      </c>
      <c r="B489" s="49"/>
      <c r="C489" s="52"/>
      <c r="D489" s="52"/>
      <c r="E489" s="52"/>
      <c r="F489" s="55"/>
    </row>
    <row r="490" spans="1:6" ht="15">
      <c r="A490" s="16" t="s">
        <v>27</v>
      </c>
      <c r="B490" s="50"/>
      <c r="C490" s="53"/>
      <c r="D490" s="53"/>
      <c r="E490" s="53"/>
      <c r="F490" s="56"/>
    </row>
    <row r="491" spans="1:6" ht="15">
      <c r="A491" s="11" t="s">
        <v>6</v>
      </c>
      <c r="B491" s="57">
        <v>15666.63</v>
      </c>
      <c r="C491" s="60">
        <v>55659.02</v>
      </c>
      <c r="D491" s="60">
        <v>10875.61</v>
      </c>
      <c r="E491" s="60">
        <f>B491-D491</f>
        <v>4791.019999999999</v>
      </c>
      <c r="F491" s="63">
        <f>B491-C491</f>
        <v>-39992.39</v>
      </c>
    </row>
    <row r="492" spans="1:6" ht="15">
      <c r="A492" s="12" t="s">
        <v>7</v>
      </c>
      <c r="B492" s="58"/>
      <c r="C492" s="61"/>
      <c r="D492" s="61"/>
      <c r="E492" s="61"/>
      <c r="F492" s="64"/>
    </row>
    <row r="493" spans="1:6" ht="15">
      <c r="A493" s="13" t="s">
        <v>27</v>
      </c>
      <c r="B493" s="66"/>
      <c r="C493" s="67"/>
      <c r="D493" s="67"/>
      <c r="E493" s="67"/>
      <c r="F493" s="68"/>
    </row>
    <row r="494" spans="1:6" ht="15">
      <c r="A494" s="14" t="s">
        <v>8</v>
      </c>
      <c r="B494" s="48">
        <v>22999.94</v>
      </c>
      <c r="C494" s="51">
        <v>30621.97</v>
      </c>
      <c r="D494" s="51">
        <v>15966.36</v>
      </c>
      <c r="E494" s="51">
        <f>B494-D494</f>
        <v>7033.579999999998</v>
      </c>
      <c r="F494" s="54">
        <f>B494-C494</f>
        <v>-7622.0300000000025</v>
      </c>
    </row>
    <row r="495" spans="1:6" ht="15">
      <c r="A495" s="16" t="s">
        <v>27</v>
      </c>
      <c r="B495" s="50"/>
      <c r="C495" s="53"/>
      <c r="D495" s="53"/>
      <c r="E495" s="53"/>
      <c r="F495" s="56"/>
    </row>
    <row r="496" spans="1:6" ht="15">
      <c r="A496" s="11" t="s">
        <v>12</v>
      </c>
      <c r="B496" s="57">
        <v>3111.45</v>
      </c>
      <c r="C496" s="60">
        <f>B496*0.99238655</f>
        <v>3087.7611309974995</v>
      </c>
      <c r="D496" s="60">
        <v>2159.93</v>
      </c>
      <c r="E496" s="60">
        <f>B496-D496</f>
        <v>951.52</v>
      </c>
      <c r="F496" s="63">
        <f>B496-C496</f>
        <v>23.68886900250027</v>
      </c>
    </row>
    <row r="497" spans="1:6" ht="15">
      <c r="A497" s="12" t="s">
        <v>13</v>
      </c>
      <c r="B497" s="58"/>
      <c r="C497" s="61"/>
      <c r="D497" s="61"/>
      <c r="E497" s="61"/>
      <c r="F497" s="64"/>
    </row>
    <row r="498" spans="1:6" ht="15">
      <c r="A498" s="13" t="s">
        <v>27</v>
      </c>
      <c r="B498" s="66"/>
      <c r="C498" s="67"/>
      <c r="D498" s="67"/>
      <c r="E498" s="67"/>
      <c r="F498" s="68"/>
    </row>
    <row r="499" spans="1:6" ht="15">
      <c r="A499" s="17" t="s">
        <v>16</v>
      </c>
      <c r="B499" s="48">
        <v>5333.6</v>
      </c>
      <c r="C499" s="51">
        <f>B499</f>
        <v>5333.6</v>
      </c>
      <c r="D499" s="51">
        <v>3702.52</v>
      </c>
      <c r="E499" s="51">
        <f>B499-D499</f>
        <v>1631.0800000000004</v>
      </c>
      <c r="F499" s="54">
        <f>B499-C499</f>
        <v>0</v>
      </c>
    </row>
    <row r="500" spans="1:6" ht="15">
      <c r="A500" s="17" t="s">
        <v>17</v>
      </c>
      <c r="B500" s="49"/>
      <c r="C500" s="52"/>
      <c r="D500" s="52"/>
      <c r="E500" s="52"/>
      <c r="F500" s="55"/>
    </row>
    <row r="501" spans="1:6" ht="15">
      <c r="A501" s="18" t="s">
        <v>27</v>
      </c>
      <c r="B501" s="50"/>
      <c r="C501" s="53"/>
      <c r="D501" s="53"/>
      <c r="E501" s="53"/>
      <c r="F501" s="56"/>
    </row>
    <row r="502" spans="1:6" ht="15">
      <c r="A502" s="11" t="s">
        <v>18</v>
      </c>
      <c r="B502" s="57">
        <v>7666.47</v>
      </c>
      <c r="C502" s="60">
        <f>B502*0.82310886</f>
        <v>6310.339381924201</v>
      </c>
      <c r="D502" s="60">
        <v>5322</v>
      </c>
      <c r="E502" s="60">
        <f>B502-D502</f>
        <v>2344.4700000000003</v>
      </c>
      <c r="F502" s="63">
        <f>B502-C502</f>
        <v>1356.1306180757992</v>
      </c>
    </row>
    <row r="503" spans="1:6" ht="15">
      <c r="A503" s="12" t="s">
        <v>19</v>
      </c>
      <c r="B503" s="58"/>
      <c r="C503" s="61"/>
      <c r="D503" s="61"/>
      <c r="E503" s="61"/>
      <c r="F503" s="64"/>
    </row>
    <row r="504" spans="1:6" ht="15.75" thickBot="1">
      <c r="A504" s="13" t="s">
        <v>27</v>
      </c>
      <c r="B504" s="59"/>
      <c r="C504" s="62"/>
      <c r="D504" s="62"/>
      <c r="E504" s="62"/>
      <c r="F504" s="65"/>
    </row>
    <row r="505" spans="1:6" ht="15.75" thickBot="1">
      <c r="A505" s="19" t="s">
        <v>20</v>
      </c>
      <c r="B505" s="38">
        <f>SUM(B485:B504)</f>
        <v>67556.21999999999</v>
      </c>
      <c r="C505" s="38">
        <f>SUM(C485:C504)</f>
        <v>112811.27908671892</v>
      </c>
      <c r="D505" s="38">
        <f>SUM(D485:D504)</f>
        <v>46896.84</v>
      </c>
      <c r="E505" s="38">
        <f>SUM(E485:E504)</f>
        <v>20659.38</v>
      </c>
      <c r="F505" s="38">
        <f>SUM(F485:F504)</f>
        <v>-45255.05908671891</v>
      </c>
    </row>
    <row r="506" spans="2:6" ht="15.75" thickBot="1">
      <c r="B506" s="40"/>
      <c r="C506" s="40"/>
      <c r="D506" s="40"/>
      <c r="E506" s="40"/>
      <c r="F506" s="40"/>
    </row>
    <row r="507" spans="1:6" ht="15">
      <c r="A507" s="69" t="s">
        <v>21</v>
      </c>
      <c r="B507" s="72" t="s">
        <v>50</v>
      </c>
      <c r="C507" s="73"/>
      <c r="D507" s="73"/>
      <c r="E507" s="73"/>
      <c r="F507" s="74"/>
    </row>
    <row r="508" spans="1:6" ht="15">
      <c r="A508" s="70"/>
      <c r="B508" s="75"/>
      <c r="C508" s="76"/>
      <c r="D508" s="76"/>
      <c r="E508" s="76"/>
      <c r="F508" s="77"/>
    </row>
    <row r="509" spans="1:6" ht="30.75" thickBot="1">
      <c r="A509" s="71"/>
      <c r="B509" s="35" t="s">
        <v>0</v>
      </c>
      <c r="C509" s="36" t="s">
        <v>1</v>
      </c>
      <c r="D509" s="36" t="s">
        <v>22</v>
      </c>
      <c r="E509" s="36" t="s">
        <v>23</v>
      </c>
      <c r="F509" s="37" t="s">
        <v>2</v>
      </c>
    </row>
    <row r="510" spans="1:6" ht="15">
      <c r="A510" s="12" t="s">
        <v>3</v>
      </c>
      <c r="B510" s="78">
        <v>18484.39</v>
      </c>
      <c r="C510" s="79">
        <f>B510*0.99240038</f>
        <v>18343.9156600682</v>
      </c>
      <c r="D510" s="79">
        <v>12995.21</v>
      </c>
      <c r="E510" s="79">
        <f>B510-D510</f>
        <v>5489.18</v>
      </c>
      <c r="F510" s="80">
        <f>B510-C510</f>
        <v>140.47433993179948</v>
      </c>
    </row>
    <row r="511" spans="1:6" ht="15">
      <c r="A511" s="12" t="s">
        <v>4</v>
      </c>
      <c r="B511" s="58"/>
      <c r="C511" s="61"/>
      <c r="D511" s="61"/>
      <c r="E511" s="61"/>
      <c r="F511" s="64"/>
    </row>
    <row r="512" spans="1:6" ht="15">
      <c r="A512" s="13" t="s">
        <v>27</v>
      </c>
      <c r="B512" s="66"/>
      <c r="C512" s="67"/>
      <c r="D512" s="67"/>
      <c r="E512" s="67"/>
      <c r="F512" s="68"/>
    </row>
    <row r="513" spans="1:6" ht="15">
      <c r="A513" s="14" t="s">
        <v>28</v>
      </c>
      <c r="B513" s="48">
        <v>1382.39</v>
      </c>
      <c r="C513" s="51">
        <v>0</v>
      </c>
      <c r="D513" s="51">
        <v>971.86</v>
      </c>
      <c r="E513" s="51">
        <f>B513-D513</f>
        <v>410.5300000000001</v>
      </c>
      <c r="F513" s="54">
        <f>B513-C513</f>
        <v>1382.39</v>
      </c>
    </row>
    <row r="514" spans="1:6" ht="15">
      <c r="A514" s="15" t="s">
        <v>29</v>
      </c>
      <c r="B514" s="49"/>
      <c r="C514" s="52"/>
      <c r="D514" s="52"/>
      <c r="E514" s="52"/>
      <c r="F514" s="55"/>
    </row>
    <row r="515" spans="1:6" ht="15">
      <c r="A515" s="16" t="s">
        <v>27</v>
      </c>
      <c r="B515" s="50"/>
      <c r="C515" s="53"/>
      <c r="D515" s="53"/>
      <c r="E515" s="53"/>
      <c r="F515" s="56"/>
    </row>
    <row r="516" spans="1:6" ht="15">
      <c r="A516" s="11" t="s">
        <v>6</v>
      </c>
      <c r="B516" s="57">
        <v>24358.55</v>
      </c>
      <c r="C516" s="60">
        <v>4611.483</v>
      </c>
      <c r="D516" s="60">
        <v>17124.89</v>
      </c>
      <c r="E516" s="60">
        <f>B516-D516</f>
        <v>7233.66</v>
      </c>
      <c r="F516" s="63">
        <f>B516-C516</f>
        <v>19747.067</v>
      </c>
    </row>
    <row r="517" spans="1:6" ht="15">
      <c r="A517" s="12" t="s">
        <v>7</v>
      </c>
      <c r="B517" s="58"/>
      <c r="C517" s="61"/>
      <c r="D517" s="61"/>
      <c r="E517" s="61"/>
      <c r="F517" s="64"/>
    </row>
    <row r="518" spans="1:6" ht="15">
      <c r="A518" s="13" t="s">
        <v>27</v>
      </c>
      <c r="B518" s="66"/>
      <c r="C518" s="67"/>
      <c r="D518" s="67"/>
      <c r="E518" s="67"/>
      <c r="F518" s="68"/>
    </row>
    <row r="519" spans="1:6" ht="15">
      <c r="A519" s="14" t="s">
        <v>8</v>
      </c>
      <c r="B519" s="48">
        <v>35759.54</v>
      </c>
      <c r="C519" s="51">
        <v>820.8</v>
      </c>
      <c r="D519" s="51">
        <v>25140.24</v>
      </c>
      <c r="E519" s="51">
        <f>B519-D519</f>
        <v>10619.3</v>
      </c>
      <c r="F519" s="54">
        <f>B519-C519</f>
        <v>34938.74</v>
      </c>
    </row>
    <row r="520" spans="1:6" ht="15">
      <c r="A520" s="16" t="s">
        <v>27</v>
      </c>
      <c r="B520" s="50"/>
      <c r="C520" s="53"/>
      <c r="D520" s="53"/>
      <c r="E520" s="53"/>
      <c r="F520" s="56"/>
    </row>
    <row r="521" spans="1:6" ht="15">
      <c r="A521" s="11" t="s">
        <v>12</v>
      </c>
      <c r="B521" s="57">
        <v>4837.38</v>
      </c>
      <c r="C521" s="60">
        <f>B521*0.99238655</f>
        <v>4800.550849239</v>
      </c>
      <c r="D521" s="60">
        <v>3400.23</v>
      </c>
      <c r="E521" s="60">
        <f>B521-D521</f>
        <v>1437.15</v>
      </c>
      <c r="F521" s="63">
        <f>B521-C521</f>
        <v>36.829150761000164</v>
      </c>
    </row>
    <row r="522" spans="1:6" ht="15">
      <c r="A522" s="12" t="s">
        <v>13</v>
      </c>
      <c r="B522" s="58"/>
      <c r="C522" s="61"/>
      <c r="D522" s="61"/>
      <c r="E522" s="61"/>
      <c r="F522" s="64"/>
    </row>
    <row r="523" spans="1:6" ht="15">
      <c r="A523" s="13" t="s">
        <v>27</v>
      </c>
      <c r="B523" s="66"/>
      <c r="C523" s="67"/>
      <c r="D523" s="67"/>
      <c r="E523" s="67"/>
      <c r="F523" s="68"/>
    </row>
    <row r="524" spans="1:6" ht="15">
      <c r="A524" s="17" t="s">
        <v>16</v>
      </c>
      <c r="B524" s="48">
        <v>8292.44</v>
      </c>
      <c r="C524" s="51">
        <f>B524</f>
        <v>8292.44</v>
      </c>
      <c r="D524" s="51">
        <v>5829.86</v>
      </c>
      <c r="E524" s="51">
        <f>B524-D524</f>
        <v>2462.580000000001</v>
      </c>
      <c r="F524" s="54">
        <f>B524-C524</f>
        <v>0</v>
      </c>
    </row>
    <row r="525" spans="1:6" ht="15">
      <c r="A525" s="17" t="s">
        <v>17</v>
      </c>
      <c r="B525" s="49"/>
      <c r="C525" s="52"/>
      <c r="D525" s="52"/>
      <c r="E525" s="52"/>
      <c r="F525" s="55"/>
    </row>
    <row r="526" spans="1:6" ht="15">
      <c r="A526" s="18" t="s">
        <v>27</v>
      </c>
      <c r="B526" s="50"/>
      <c r="C526" s="53"/>
      <c r="D526" s="53"/>
      <c r="E526" s="53"/>
      <c r="F526" s="56"/>
    </row>
    <row r="527" spans="1:6" ht="15">
      <c r="A527" s="11" t="s">
        <v>18</v>
      </c>
      <c r="B527" s="57">
        <v>11919.61</v>
      </c>
      <c r="C527" s="60">
        <f>B527*0.82310886</f>
        <v>9811.1365987446</v>
      </c>
      <c r="D527" s="60">
        <v>8379.93</v>
      </c>
      <c r="E527" s="60">
        <f>B527-D527</f>
        <v>3539.6800000000003</v>
      </c>
      <c r="F527" s="63">
        <f>B527-C527</f>
        <v>2108.4734012554</v>
      </c>
    </row>
    <row r="528" spans="1:6" ht="15">
      <c r="A528" s="12" t="s">
        <v>19</v>
      </c>
      <c r="B528" s="58"/>
      <c r="C528" s="61"/>
      <c r="D528" s="61"/>
      <c r="E528" s="61"/>
      <c r="F528" s="64"/>
    </row>
    <row r="529" spans="1:6" ht="15.75" thickBot="1">
      <c r="A529" s="13" t="s">
        <v>27</v>
      </c>
      <c r="B529" s="59"/>
      <c r="C529" s="62"/>
      <c r="D529" s="62"/>
      <c r="E529" s="62"/>
      <c r="F529" s="65"/>
    </row>
    <row r="530" spans="1:6" ht="15.75" thickBot="1">
      <c r="A530" s="19" t="s">
        <v>20</v>
      </c>
      <c r="B530" s="38">
        <f>SUM(B510:B529)</f>
        <v>105034.3</v>
      </c>
      <c r="C530" s="38">
        <f>SUM(C510:C529)</f>
        <v>46680.3261080518</v>
      </c>
      <c r="D530" s="38">
        <f>SUM(D510:D529)</f>
        <v>73842.22</v>
      </c>
      <c r="E530" s="38">
        <f>SUM(E510:E529)</f>
        <v>31192.08</v>
      </c>
      <c r="F530" s="38">
        <f>SUM(F510:F529)</f>
        <v>58353.97389194819</v>
      </c>
    </row>
    <row r="531" spans="2:6" ht="15.75" thickBot="1">
      <c r="B531" s="40"/>
      <c r="C531" s="40"/>
      <c r="D531" s="40"/>
      <c r="E531" s="40"/>
      <c r="F531" s="40"/>
    </row>
    <row r="532" spans="1:6" ht="15">
      <c r="A532" s="69" t="s">
        <v>21</v>
      </c>
      <c r="B532" s="72" t="s">
        <v>51</v>
      </c>
      <c r="C532" s="73"/>
      <c r="D532" s="73"/>
      <c r="E532" s="73"/>
      <c r="F532" s="74"/>
    </row>
    <row r="533" spans="1:6" ht="15">
      <c r="A533" s="70"/>
      <c r="B533" s="75"/>
      <c r="C533" s="76"/>
      <c r="D533" s="76"/>
      <c r="E533" s="76"/>
      <c r="F533" s="77"/>
    </row>
    <row r="534" spans="1:6" ht="30.75" thickBot="1">
      <c r="A534" s="71"/>
      <c r="B534" s="35" t="s">
        <v>0</v>
      </c>
      <c r="C534" s="36" t="s">
        <v>1</v>
      </c>
      <c r="D534" s="36" t="s">
        <v>22</v>
      </c>
      <c r="E534" s="36" t="s">
        <v>23</v>
      </c>
      <c r="F534" s="37" t="s">
        <v>2</v>
      </c>
    </row>
    <row r="535" spans="1:6" ht="15">
      <c r="A535" s="12" t="s">
        <v>3</v>
      </c>
      <c r="B535" s="78">
        <v>19431.12</v>
      </c>
      <c r="C535" s="79">
        <f>B535*0.99240038</f>
        <v>19283.4508718256</v>
      </c>
      <c r="D535" s="79">
        <v>13740.42</v>
      </c>
      <c r="E535" s="79">
        <f>B535-D535</f>
        <v>5690.699999999999</v>
      </c>
      <c r="F535" s="80">
        <f>B535-C535</f>
        <v>147.6691281743988</v>
      </c>
    </row>
    <row r="536" spans="1:6" ht="15">
      <c r="A536" s="12" t="s">
        <v>4</v>
      </c>
      <c r="B536" s="58"/>
      <c r="C536" s="61"/>
      <c r="D536" s="61"/>
      <c r="E536" s="61"/>
      <c r="F536" s="64"/>
    </row>
    <row r="537" spans="1:6" ht="15">
      <c r="A537" s="13" t="s">
        <v>27</v>
      </c>
      <c r="B537" s="66"/>
      <c r="C537" s="67"/>
      <c r="D537" s="67"/>
      <c r="E537" s="67"/>
      <c r="F537" s="68"/>
    </row>
    <row r="538" spans="1:6" ht="15">
      <c r="A538" s="14" t="s">
        <v>28</v>
      </c>
      <c r="B538" s="48">
        <v>1452.89</v>
      </c>
      <c r="C538" s="51">
        <v>0</v>
      </c>
      <c r="D538" s="51">
        <v>1027.45</v>
      </c>
      <c r="E538" s="51">
        <f>B538-D538</f>
        <v>425.44000000000005</v>
      </c>
      <c r="F538" s="54">
        <f>B538-C538</f>
        <v>1452.89</v>
      </c>
    </row>
    <row r="539" spans="1:6" ht="15">
      <c r="A539" s="15" t="s">
        <v>29</v>
      </c>
      <c r="B539" s="49"/>
      <c r="C539" s="52"/>
      <c r="D539" s="52"/>
      <c r="E539" s="52"/>
      <c r="F539" s="55"/>
    </row>
    <row r="540" spans="1:6" ht="15">
      <c r="A540" s="16" t="s">
        <v>27</v>
      </c>
      <c r="B540" s="50"/>
      <c r="C540" s="53"/>
      <c r="D540" s="53"/>
      <c r="E540" s="53"/>
      <c r="F540" s="56"/>
    </row>
    <row r="541" spans="1:6" ht="15">
      <c r="A541" s="11" t="s">
        <v>6</v>
      </c>
      <c r="B541" s="57">
        <v>25605.09</v>
      </c>
      <c r="C541" s="60">
        <v>5584.315</v>
      </c>
      <c r="D541" s="60">
        <v>18106.25</v>
      </c>
      <c r="E541" s="60">
        <f>B541-D541</f>
        <v>7498.84</v>
      </c>
      <c r="F541" s="63">
        <f>B541-C541</f>
        <v>20020.775</v>
      </c>
    </row>
    <row r="542" spans="1:6" ht="15">
      <c r="A542" s="12" t="s">
        <v>7</v>
      </c>
      <c r="B542" s="58"/>
      <c r="C542" s="61"/>
      <c r="D542" s="61"/>
      <c r="E542" s="61"/>
      <c r="F542" s="64"/>
    </row>
    <row r="543" spans="1:6" ht="15">
      <c r="A543" s="13" t="s">
        <v>27</v>
      </c>
      <c r="B543" s="66"/>
      <c r="C543" s="67"/>
      <c r="D543" s="67"/>
      <c r="E543" s="67"/>
      <c r="F543" s="68"/>
    </row>
    <row r="544" spans="1:6" ht="15">
      <c r="A544" s="14" t="s">
        <v>8</v>
      </c>
      <c r="B544" s="48">
        <v>37590.82</v>
      </c>
      <c r="C544" s="51">
        <v>4190.29</v>
      </c>
      <c r="D544" s="51">
        <v>26581.77</v>
      </c>
      <c r="E544" s="51">
        <f>B544-D544</f>
        <v>11009.05</v>
      </c>
      <c r="F544" s="54">
        <f>B544-C544</f>
        <v>33400.53</v>
      </c>
    </row>
    <row r="545" spans="1:6" ht="15">
      <c r="A545" s="16" t="s">
        <v>27</v>
      </c>
      <c r="B545" s="50"/>
      <c r="C545" s="53"/>
      <c r="D545" s="53"/>
      <c r="E545" s="53"/>
      <c r="F545" s="56"/>
    </row>
    <row r="546" spans="1:6" ht="15">
      <c r="A546" s="11" t="s">
        <v>12</v>
      </c>
      <c r="B546" s="57">
        <v>5084.64</v>
      </c>
      <c r="C546" s="60">
        <f>B546*0.99238655</f>
        <v>5045.928347592</v>
      </c>
      <c r="D546" s="60">
        <v>3595.53</v>
      </c>
      <c r="E546" s="60">
        <f>B546-D546</f>
        <v>1489.1100000000001</v>
      </c>
      <c r="F546" s="63">
        <f>B546-C546</f>
        <v>38.71165240800019</v>
      </c>
    </row>
    <row r="547" spans="1:6" ht="15">
      <c r="A547" s="12" t="s">
        <v>13</v>
      </c>
      <c r="B547" s="58"/>
      <c r="C547" s="61"/>
      <c r="D547" s="61"/>
      <c r="E547" s="61"/>
      <c r="F547" s="64"/>
    </row>
    <row r="548" spans="1:6" ht="15">
      <c r="A548" s="13" t="s">
        <v>27</v>
      </c>
      <c r="B548" s="66"/>
      <c r="C548" s="67"/>
      <c r="D548" s="67"/>
      <c r="E548" s="67"/>
      <c r="F548" s="68"/>
    </row>
    <row r="549" spans="1:6" ht="15">
      <c r="A549" s="17" t="s">
        <v>16</v>
      </c>
      <c r="B549" s="48">
        <v>8716.68</v>
      </c>
      <c r="C549" s="51">
        <f>B549</f>
        <v>8716.68</v>
      </c>
      <c r="D549" s="51">
        <v>6163.91</v>
      </c>
      <c r="E549" s="51">
        <f>B549-D549</f>
        <v>2552.7700000000004</v>
      </c>
      <c r="F549" s="54">
        <f>B549-C549</f>
        <v>0</v>
      </c>
    </row>
    <row r="550" spans="1:6" ht="15">
      <c r="A550" s="17" t="s">
        <v>17</v>
      </c>
      <c r="B550" s="49"/>
      <c r="C550" s="52"/>
      <c r="D550" s="52"/>
      <c r="E550" s="52"/>
      <c r="F550" s="55"/>
    </row>
    <row r="551" spans="1:6" ht="15">
      <c r="A551" s="18" t="s">
        <v>27</v>
      </c>
      <c r="B551" s="50"/>
      <c r="C551" s="53"/>
      <c r="D551" s="53"/>
      <c r="E551" s="53"/>
      <c r="F551" s="56"/>
    </row>
    <row r="552" spans="1:6" ht="15">
      <c r="A552" s="11" t="s">
        <v>18</v>
      </c>
      <c r="B552" s="57">
        <v>12530.67</v>
      </c>
      <c r="C552" s="60">
        <f>B552*0.82310886</f>
        <v>10314.1054987362</v>
      </c>
      <c r="D552" s="60">
        <v>8860.9</v>
      </c>
      <c r="E552" s="60">
        <f>B552-D552</f>
        <v>3669.7700000000004</v>
      </c>
      <c r="F552" s="63">
        <f>B552-C552</f>
        <v>2216.5645012637997</v>
      </c>
    </row>
    <row r="553" spans="1:6" ht="15">
      <c r="A553" s="12" t="s">
        <v>19</v>
      </c>
      <c r="B553" s="58"/>
      <c r="C553" s="61"/>
      <c r="D553" s="61"/>
      <c r="E553" s="61"/>
      <c r="F553" s="64"/>
    </row>
    <row r="554" spans="1:6" ht="15.75" thickBot="1">
      <c r="A554" s="13" t="s">
        <v>27</v>
      </c>
      <c r="B554" s="59"/>
      <c r="C554" s="62"/>
      <c r="D554" s="62"/>
      <c r="E554" s="62"/>
      <c r="F554" s="65"/>
    </row>
    <row r="555" spans="1:6" ht="15.75" thickBot="1">
      <c r="A555" s="19" t="s">
        <v>20</v>
      </c>
      <c r="B555" s="38">
        <f>SUM(B535:B554)</f>
        <v>110411.90999999999</v>
      </c>
      <c r="C555" s="38">
        <f>SUM(C535:C554)</f>
        <v>53134.7697181538</v>
      </c>
      <c r="D555" s="38">
        <f>SUM(D535:D554)</f>
        <v>78076.23</v>
      </c>
      <c r="E555" s="38">
        <f>SUM(E535:E554)</f>
        <v>32335.68</v>
      </c>
      <c r="F555" s="38">
        <f>SUM(F535:F554)</f>
        <v>57277.140281846194</v>
      </c>
    </row>
    <row r="556" spans="2:6" ht="15.75" thickBot="1">
      <c r="B556" s="40"/>
      <c r="C556" s="40"/>
      <c r="D556" s="40"/>
      <c r="E556" s="40"/>
      <c r="F556" s="40"/>
    </row>
    <row r="557" spans="1:6" ht="15">
      <c r="A557" s="69" t="s">
        <v>21</v>
      </c>
      <c r="B557" s="72" t="s">
        <v>52</v>
      </c>
      <c r="C557" s="73"/>
      <c r="D557" s="73"/>
      <c r="E557" s="73"/>
      <c r="F557" s="74"/>
    </row>
    <row r="558" spans="1:6" ht="15">
      <c r="A558" s="70"/>
      <c r="B558" s="75"/>
      <c r="C558" s="76"/>
      <c r="D558" s="76"/>
      <c r="E558" s="76"/>
      <c r="F558" s="77"/>
    </row>
    <row r="559" spans="1:6" ht="30.75" thickBot="1">
      <c r="A559" s="71"/>
      <c r="B559" s="35" t="s">
        <v>0</v>
      </c>
      <c r="C559" s="36" t="s">
        <v>1</v>
      </c>
      <c r="D559" s="36" t="s">
        <v>22</v>
      </c>
      <c r="E559" s="36" t="s">
        <v>23</v>
      </c>
      <c r="F559" s="37" t="s">
        <v>2</v>
      </c>
    </row>
    <row r="560" spans="1:6" ht="15">
      <c r="A560" s="12" t="s">
        <v>3</v>
      </c>
      <c r="B560" s="78">
        <v>11382.14</v>
      </c>
      <c r="C560" s="79">
        <f>B560*0.99240038</f>
        <v>11295.640061213198</v>
      </c>
      <c r="D560" s="79">
        <v>7401.8</v>
      </c>
      <c r="E560" s="79">
        <f>B560-D560</f>
        <v>3980.3399999999992</v>
      </c>
      <c r="F560" s="80">
        <f>B560-C560</f>
        <v>86.49993878680107</v>
      </c>
    </row>
    <row r="561" spans="1:6" ht="15">
      <c r="A561" s="12" t="s">
        <v>4</v>
      </c>
      <c r="B561" s="58"/>
      <c r="C561" s="61"/>
      <c r="D561" s="61"/>
      <c r="E561" s="61"/>
      <c r="F561" s="64"/>
    </row>
    <row r="562" spans="1:6" ht="15">
      <c r="A562" s="13" t="s">
        <v>27</v>
      </c>
      <c r="B562" s="66"/>
      <c r="C562" s="67"/>
      <c r="D562" s="67"/>
      <c r="E562" s="67"/>
      <c r="F562" s="68"/>
    </row>
    <row r="563" spans="1:6" ht="15">
      <c r="A563" s="14" t="s">
        <v>28</v>
      </c>
      <c r="B563" s="48">
        <v>850.97</v>
      </c>
      <c r="C563" s="51">
        <v>0</v>
      </c>
      <c r="D563" s="51">
        <v>553.39</v>
      </c>
      <c r="E563" s="51">
        <f>B563-D563</f>
        <v>297.58000000000004</v>
      </c>
      <c r="F563" s="54">
        <f>B563-C563</f>
        <v>850.97</v>
      </c>
    </row>
    <row r="564" spans="1:6" ht="15">
      <c r="A564" s="15" t="s">
        <v>29</v>
      </c>
      <c r="B564" s="49"/>
      <c r="C564" s="52"/>
      <c r="D564" s="52"/>
      <c r="E564" s="52"/>
      <c r="F564" s="55"/>
    </row>
    <row r="565" spans="1:6" ht="15">
      <c r="A565" s="16" t="s">
        <v>27</v>
      </c>
      <c r="B565" s="50"/>
      <c r="C565" s="53"/>
      <c r="D565" s="53"/>
      <c r="E565" s="53"/>
      <c r="F565" s="56"/>
    </row>
    <row r="566" spans="1:6" ht="15">
      <c r="A566" s="11" t="s">
        <v>6</v>
      </c>
      <c r="B566" s="57">
        <v>14998.91</v>
      </c>
      <c r="C566" s="60">
        <v>13817.75</v>
      </c>
      <c r="D566" s="60">
        <v>9753.76</v>
      </c>
      <c r="E566" s="60">
        <f>B566-D566</f>
        <v>5245.15</v>
      </c>
      <c r="F566" s="63">
        <f>B566-C566</f>
        <v>1181.1599999999999</v>
      </c>
    </row>
    <row r="567" spans="1:6" ht="15">
      <c r="A567" s="12" t="s">
        <v>7</v>
      </c>
      <c r="B567" s="58"/>
      <c r="C567" s="61"/>
      <c r="D567" s="61"/>
      <c r="E567" s="61"/>
      <c r="F567" s="64"/>
    </row>
    <row r="568" spans="1:6" ht="15">
      <c r="A568" s="13" t="s">
        <v>27</v>
      </c>
      <c r="B568" s="66"/>
      <c r="C568" s="67"/>
      <c r="D568" s="67"/>
      <c r="E568" s="67"/>
      <c r="F568" s="68"/>
    </row>
    <row r="569" spans="1:6" ht="15">
      <c r="A569" s="14" t="s">
        <v>8</v>
      </c>
      <c r="B569" s="48">
        <v>22019.5</v>
      </c>
      <c r="C569" s="51">
        <v>27454.56</v>
      </c>
      <c r="D569" s="51">
        <v>14319.26</v>
      </c>
      <c r="E569" s="51">
        <f>B569-D569</f>
        <v>7700.24</v>
      </c>
      <c r="F569" s="54">
        <f>B569-C569</f>
        <v>-5435.060000000001</v>
      </c>
    </row>
    <row r="570" spans="1:6" ht="15">
      <c r="A570" s="16" t="s">
        <v>27</v>
      </c>
      <c r="B570" s="50"/>
      <c r="C570" s="53"/>
      <c r="D570" s="53"/>
      <c r="E570" s="53"/>
      <c r="F570" s="56"/>
    </row>
    <row r="571" spans="1:6" ht="15">
      <c r="A571" s="11" t="s">
        <v>12</v>
      </c>
      <c r="B571" s="57">
        <v>2978.48</v>
      </c>
      <c r="C571" s="60">
        <f>B571*0.99238655</f>
        <v>2955.803491444</v>
      </c>
      <c r="D571" s="60">
        <v>1936.92</v>
      </c>
      <c r="E571" s="60">
        <f>B571-D571</f>
        <v>1041.56</v>
      </c>
      <c r="F571" s="63">
        <f>B571-C571</f>
        <v>22.676508556000044</v>
      </c>
    </row>
    <row r="572" spans="1:6" ht="15">
      <c r="A572" s="12" t="s">
        <v>13</v>
      </c>
      <c r="B572" s="58"/>
      <c r="C572" s="61"/>
      <c r="D572" s="61"/>
      <c r="E572" s="61"/>
      <c r="F572" s="64"/>
    </row>
    <row r="573" spans="1:6" ht="15">
      <c r="A573" s="13" t="s">
        <v>27</v>
      </c>
      <c r="B573" s="66"/>
      <c r="C573" s="67"/>
      <c r="D573" s="67"/>
      <c r="E573" s="67"/>
      <c r="F573" s="68"/>
    </row>
    <row r="574" spans="1:6" ht="15">
      <c r="A574" s="17" t="s">
        <v>16</v>
      </c>
      <c r="B574" s="48">
        <v>5105.9</v>
      </c>
      <c r="C574" s="51">
        <f>B574</f>
        <v>5105.9</v>
      </c>
      <c r="D574" s="51">
        <v>3320.37</v>
      </c>
      <c r="E574" s="51">
        <f>B574-D574</f>
        <v>1785.5299999999997</v>
      </c>
      <c r="F574" s="54">
        <f>B574-C574</f>
        <v>0</v>
      </c>
    </row>
    <row r="575" spans="1:6" ht="15">
      <c r="A575" s="17" t="s">
        <v>17</v>
      </c>
      <c r="B575" s="49"/>
      <c r="C575" s="52"/>
      <c r="D575" s="52"/>
      <c r="E575" s="52"/>
      <c r="F575" s="55"/>
    </row>
    <row r="576" spans="1:6" ht="15">
      <c r="A576" s="18" t="s">
        <v>27</v>
      </c>
      <c r="B576" s="50"/>
      <c r="C576" s="53"/>
      <c r="D576" s="53"/>
      <c r="E576" s="53"/>
      <c r="F576" s="56"/>
    </row>
    <row r="577" spans="1:6" ht="15">
      <c r="A577" s="11" t="s">
        <v>18</v>
      </c>
      <c r="B577" s="57">
        <v>7339.94</v>
      </c>
      <c r="C577" s="60">
        <f>B577*0.82310886</f>
        <v>6041.5696458684</v>
      </c>
      <c r="D577" s="60">
        <v>4773.18</v>
      </c>
      <c r="E577" s="60">
        <f>B577-D577</f>
        <v>2566.7599999999993</v>
      </c>
      <c r="F577" s="63">
        <f>B577-C577</f>
        <v>1298.3703541316</v>
      </c>
    </row>
    <row r="578" spans="1:6" ht="15">
      <c r="A578" s="12" t="s">
        <v>19</v>
      </c>
      <c r="B578" s="58"/>
      <c r="C578" s="61"/>
      <c r="D578" s="61"/>
      <c r="E578" s="61"/>
      <c r="F578" s="64"/>
    </row>
    <row r="579" spans="1:6" ht="15.75" thickBot="1">
      <c r="A579" s="13" t="s">
        <v>27</v>
      </c>
      <c r="B579" s="59"/>
      <c r="C579" s="62"/>
      <c r="D579" s="62"/>
      <c r="E579" s="62"/>
      <c r="F579" s="65"/>
    </row>
    <row r="580" spans="1:6" ht="15.75" thickBot="1">
      <c r="A580" s="19" t="s">
        <v>20</v>
      </c>
      <c r="B580" s="38">
        <f>SUM(B560:B579)</f>
        <v>64675.840000000004</v>
      </c>
      <c r="C580" s="38">
        <f>SUM(C560:C579)</f>
        <v>66671.2231985256</v>
      </c>
      <c r="D580" s="38">
        <f>SUM(D560:D579)</f>
        <v>42058.68</v>
      </c>
      <c r="E580" s="38">
        <f>SUM(E560:E579)</f>
        <v>22617.159999999996</v>
      </c>
      <c r="F580" s="38">
        <f>SUM(F560:F579)</f>
        <v>-1995.3831985256002</v>
      </c>
    </row>
    <row r="581" spans="2:6" ht="15.75" thickBot="1">
      <c r="B581" s="40"/>
      <c r="C581" s="40"/>
      <c r="D581" s="40"/>
      <c r="E581" s="40"/>
      <c r="F581" s="40"/>
    </row>
    <row r="582" spans="1:6" ht="15">
      <c r="A582" s="69" t="s">
        <v>21</v>
      </c>
      <c r="B582" s="72" t="s">
        <v>53</v>
      </c>
      <c r="C582" s="73"/>
      <c r="D582" s="73"/>
      <c r="E582" s="73"/>
      <c r="F582" s="74"/>
    </row>
    <row r="583" spans="1:6" ht="15">
      <c r="A583" s="70"/>
      <c r="B583" s="75"/>
      <c r="C583" s="76"/>
      <c r="D583" s="76"/>
      <c r="E583" s="76"/>
      <c r="F583" s="77"/>
    </row>
    <row r="584" spans="1:6" ht="30.75" thickBot="1">
      <c r="A584" s="71"/>
      <c r="B584" s="35" t="s">
        <v>0</v>
      </c>
      <c r="C584" s="36" t="s">
        <v>1</v>
      </c>
      <c r="D584" s="36" t="s">
        <v>22</v>
      </c>
      <c r="E584" s="36" t="s">
        <v>23</v>
      </c>
      <c r="F584" s="37" t="s">
        <v>2</v>
      </c>
    </row>
    <row r="585" spans="1:6" ht="15">
      <c r="A585" s="12" t="s">
        <v>3</v>
      </c>
      <c r="B585" s="78">
        <v>11853.01</v>
      </c>
      <c r="C585" s="79">
        <f>B585*0.99240038</f>
        <v>11762.9316281438</v>
      </c>
      <c r="D585" s="79">
        <v>8436.8</v>
      </c>
      <c r="E585" s="79">
        <f>B585-D585</f>
        <v>3416.210000000001</v>
      </c>
      <c r="F585" s="80">
        <f>B585-C585</f>
        <v>90.07837185619974</v>
      </c>
    </row>
    <row r="586" spans="1:6" ht="15">
      <c r="A586" s="12" t="s">
        <v>4</v>
      </c>
      <c r="B586" s="58"/>
      <c r="C586" s="61"/>
      <c r="D586" s="61"/>
      <c r="E586" s="61"/>
      <c r="F586" s="64"/>
    </row>
    <row r="587" spans="1:6" ht="15">
      <c r="A587" s="13" t="s">
        <v>27</v>
      </c>
      <c r="B587" s="66"/>
      <c r="C587" s="67"/>
      <c r="D587" s="67"/>
      <c r="E587" s="67"/>
      <c r="F587" s="68"/>
    </row>
    <row r="588" spans="1:6" ht="15">
      <c r="A588" s="14" t="s">
        <v>28</v>
      </c>
      <c r="B588" s="48">
        <v>886.07</v>
      </c>
      <c r="C588" s="51">
        <v>0</v>
      </c>
      <c r="D588" s="51">
        <v>630.68</v>
      </c>
      <c r="E588" s="51">
        <f>B588-D588</f>
        <v>255.3900000000001</v>
      </c>
      <c r="F588" s="54">
        <f>B588-C588</f>
        <v>886.07</v>
      </c>
    </row>
    <row r="589" spans="1:6" ht="15">
      <c r="A589" s="15" t="s">
        <v>29</v>
      </c>
      <c r="B589" s="49"/>
      <c r="C589" s="52"/>
      <c r="D589" s="52"/>
      <c r="E589" s="52"/>
      <c r="F589" s="55"/>
    </row>
    <row r="590" spans="1:6" ht="15">
      <c r="A590" s="16" t="s">
        <v>27</v>
      </c>
      <c r="B590" s="50"/>
      <c r="C590" s="53"/>
      <c r="D590" s="53"/>
      <c r="E590" s="53"/>
      <c r="F590" s="56"/>
    </row>
    <row r="591" spans="1:6" ht="15">
      <c r="A591" s="11" t="s">
        <v>6</v>
      </c>
      <c r="B591" s="57">
        <v>15619.31</v>
      </c>
      <c r="C591" s="60">
        <v>12768.33</v>
      </c>
      <c r="D591" s="60">
        <v>11117.62</v>
      </c>
      <c r="E591" s="60">
        <f>B591-D591</f>
        <v>4501.689999999999</v>
      </c>
      <c r="F591" s="63">
        <f>B591-C591</f>
        <v>2850.9799999999996</v>
      </c>
    </row>
    <row r="592" spans="1:6" ht="15">
      <c r="A592" s="12" t="s">
        <v>7</v>
      </c>
      <c r="B592" s="58"/>
      <c r="C592" s="61"/>
      <c r="D592" s="61"/>
      <c r="E592" s="61"/>
      <c r="F592" s="64"/>
    </row>
    <row r="593" spans="1:6" ht="15">
      <c r="A593" s="13" t="s">
        <v>27</v>
      </c>
      <c r="B593" s="66"/>
      <c r="C593" s="67"/>
      <c r="D593" s="67"/>
      <c r="E593" s="67"/>
      <c r="F593" s="68"/>
    </row>
    <row r="594" spans="1:6" ht="15">
      <c r="A594" s="14" t="s">
        <v>8</v>
      </c>
      <c r="B594" s="48">
        <v>22930.41</v>
      </c>
      <c r="C594" s="51">
        <v>338.91</v>
      </c>
      <c r="D594" s="51">
        <v>16321.56</v>
      </c>
      <c r="E594" s="51">
        <f>B594-D594</f>
        <v>6608.85</v>
      </c>
      <c r="F594" s="54">
        <f>B594-C594</f>
        <v>22591.5</v>
      </c>
    </row>
    <row r="595" spans="1:6" ht="15">
      <c r="A595" s="16" t="s">
        <v>27</v>
      </c>
      <c r="B595" s="50"/>
      <c r="C595" s="53"/>
      <c r="D595" s="53"/>
      <c r="E595" s="53"/>
      <c r="F595" s="56"/>
    </row>
    <row r="596" spans="1:6" ht="15">
      <c r="A596" s="11" t="s">
        <v>12</v>
      </c>
      <c r="B596" s="57">
        <v>3101.57</v>
      </c>
      <c r="C596" s="60">
        <f>B596*0.99238655</f>
        <v>3077.9563518835002</v>
      </c>
      <c r="D596" s="60">
        <v>2207.65</v>
      </c>
      <c r="E596" s="60">
        <f>B596-D596</f>
        <v>893.9200000000001</v>
      </c>
      <c r="F596" s="63">
        <f>B596-C596</f>
        <v>23.613648116499917</v>
      </c>
    </row>
    <row r="597" spans="1:6" ht="15">
      <c r="A597" s="12" t="s">
        <v>13</v>
      </c>
      <c r="B597" s="58"/>
      <c r="C597" s="61"/>
      <c r="D597" s="61"/>
      <c r="E597" s="61"/>
      <c r="F597" s="64"/>
    </row>
    <row r="598" spans="1:6" ht="15">
      <c r="A598" s="13" t="s">
        <v>27</v>
      </c>
      <c r="B598" s="66"/>
      <c r="C598" s="67"/>
      <c r="D598" s="67"/>
      <c r="E598" s="67"/>
      <c r="F598" s="68"/>
    </row>
    <row r="599" spans="1:6" ht="15">
      <c r="A599" s="17" t="s">
        <v>16</v>
      </c>
      <c r="B599" s="48">
        <v>5317.07</v>
      </c>
      <c r="C599" s="51">
        <f>B599</f>
        <v>5317.07</v>
      </c>
      <c r="D599" s="51">
        <v>3784.62</v>
      </c>
      <c r="E599" s="51">
        <f>B599-D599</f>
        <v>1532.4499999999998</v>
      </c>
      <c r="F599" s="54">
        <f>B599-C599</f>
        <v>0</v>
      </c>
    </row>
    <row r="600" spans="1:6" ht="15">
      <c r="A600" s="17" t="s">
        <v>17</v>
      </c>
      <c r="B600" s="49"/>
      <c r="C600" s="52"/>
      <c r="D600" s="52"/>
      <c r="E600" s="52"/>
      <c r="F600" s="55"/>
    </row>
    <row r="601" spans="1:6" ht="15">
      <c r="A601" s="18" t="s">
        <v>27</v>
      </c>
      <c r="B601" s="50"/>
      <c r="C601" s="53"/>
      <c r="D601" s="53"/>
      <c r="E601" s="53"/>
      <c r="F601" s="56"/>
    </row>
    <row r="602" spans="1:6" ht="15">
      <c r="A602" s="11" t="s">
        <v>18</v>
      </c>
      <c r="B602" s="57">
        <v>7643.59</v>
      </c>
      <c r="C602" s="60">
        <f>B602*0.82310886</f>
        <v>6291.506651207401</v>
      </c>
      <c r="D602" s="60">
        <v>5440.61</v>
      </c>
      <c r="E602" s="60">
        <f>B602-D602</f>
        <v>2202.9800000000005</v>
      </c>
      <c r="F602" s="63">
        <f>B602-C602</f>
        <v>1352.0833487925993</v>
      </c>
    </row>
    <row r="603" spans="1:6" ht="15">
      <c r="A603" s="12" t="s">
        <v>19</v>
      </c>
      <c r="B603" s="58"/>
      <c r="C603" s="61"/>
      <c r="D603" s="61"/>
      <c r="E603" s="61"/>
      <c r="F603" s="64"/>
    </row>
    <row r="604" spans="1:6" ht="15.75" thickBot="1">
      <c r="A604" s="13" t="s">
        <v>27</v>
      </c>
      <c r="B604" s="59"/>
      <c r="C604" s="62"/>
      <c r="D604" s="62"/>
      <c r="E604" s="62"/>
      <c r="F604" s="65"/>
    </row>
    <row r="605" spans="1:6" ht="15.75" thickBot="1">
      <c r="A605" s="19" t="s">
        <v>20</v>
      </c>
      <c r="B605" s="38">
        <f>SUM(B585:B604)</f>
        <v>67351.03</v>
      </c>
      <c r="C605" s="38">
        <f>SUM(C585:C604)</f>
        <v>39556.70463123471</v>
      </c>
      <c r="D605" s="38">
        <f>SUM(D585:D604)</f>
        <v>47939.54</v>
      </c>
      <c r="E605" s="38">
        <f>SUM(E585:E604)</f>
        <v>19411.489999999998</v>
      </c>
      <c r="F605" s="38">
        <f>SUM(F585:F604)</f>
        <v>27794.3253687653</v>
      </c>
    </row>
    <row r="606" spans="2:6" ht="15.75" thickBot="1">
      <c r="B606" s="40"/>
      <c r="C606" s="40"/>
      <c r="D606" s="40"/>
      <c r="E606" s="40"/>
      <c r="F606" s="40"/>
    </row>
    <row r="607" spans="1:6" ht="15">
      <c r="A607" s="69" t="s">
        <v>21</v>
      </c>
      <c r="B607" s="94" t="s">
        <v>54</v>
      </c>
      <c r="C607" s="95"/>
      <c r="D607" s="95"/>
      <c r="E607" s="95"/>
      <c r="F607" s="96"/>
    </row>
    <row r="608" spans="1:6" ht="15">
      <c r="A608" s="70"/>
      <c r="B608" s="97"/>
      <c r="C608" s="98"/>
      <c r="D608" s="98"/>
      <c r="E608" s="98"/>
      <c r="F608" s="99"/>
    </row>
    <row r="609" spans="1:6" ht="30.75" thickBot="1">
      <c r="A609" s="71"/>
      <c r="B609" s="35" t="s">
        <v>0</v>
      </c>
      <c r="C609" s="36" t="s">
        <v>1</v>
      </c>
      <c r="D609" s="42" t="s">
        <v>22</v>
      </c>
      <c r="E609" s="42" t="s">
        <v>23</v>
      </c>
      <c r="F609" s="37" t="s">
        <v>2</v>
      </c>
    </row>
    <row r="610" spans="1:6" ht="15">
      <c r="A610" s="1" t="s">
        <v>3</v>
      </c>
      <c r="B610" s="100">
        <v>17994.08</v>
      </c>
      <c r="C610" s="102">
        <f>B610*99.240066/100</f>
        <v>17857.336868092803</v>
      </c>
      <c r="D610" s="104">
        <v>12730.35</v>
      </c>
      <c r="E610" s="104">
        <f>B610-D610</f>
        <v>5263.730000000001</v>
      </c>
      <c r="F610" s="106">
        <f>B610-C610</f>
        <v>136.7431319071984</v>
      </c>
    </row>
    <row r="611" spans="1:6" ht="15">
      <c r="A611" s="2" t="s">
        <v>4</v>
      </c>
      <c r="B611" s="100"/>
      <c r="C611" s="102"/>
      <c r="D611" s="104"/>
      <c r="E611" s="104"/>
      <c r="F611" s="106"/>
    </row>
    <row r="612" spans="1:6" ht="15">
      <c r="A612" s="3" t="s">
        <v>5</v>
      </c>
      <c r="B612" s="101"/>
      <c r="C612" s="103"/>
      <c r="D612" s="105"/>
      <c r="E612" s="105"/>
      <c r="F612" s="107"/>
    </row>
    <row r="613" spans="1:6" ht="15">
      <c r="A613" s="14" t="s">
        <v>28</v>
      </c>
      <c r="B613" s="85">
        <v>1345.31</v>
      </c>
      <c r="C613" s="88">
        <v>0</v>
      </c>
      <c r="D613" s="88">
        <v>951.78</v>
      </c>
      <c r="E613" s="88">
        <f>B613-D613</f>
        <v>393.53</v>
      </c>
      <c r="F613" s="91">
        <f>B613-C613</f>
        <v>1345.31</v>
      </c>
    </row>
    <row r="614" spans="1:6" ht="15">
      <c r="A614" s="15" t="s">
        <v>29</v>
      </c>
      <c r="B614" s="86"/>
      <c r="C614" s="89"/>
      <c r="D614" s="89"/>
      <c r="E614" s="89"/>
      <c r="F614" s="92"/>
    </row>
    <row r="615" spans="1:6" ht="15">
      <c r="A615" s="16" t="s">
        <v>27</v>
      </c>
      <c r="B615" s="87"/>
      <c r="C615" s="90"/>
      <c r="D615" s="90"/>
      <c r="E615" s="90"/>
      <c r="F615" s="93"/>
    </row>
    <row r="616" spans="1:6" ht="15">
      <c r="A616" s="9" t="s">
        <v>6</v>
      </c>
      <c r="B616" s="100">
        <v>32960.92</v>
      </c>
      <c r="C616" s="102">
        <v>27339.27</v>
      </c>
      <c r="D616" s="104">
        <v>23319.04</v>
      </c>
      <c r="E616" s="104">
        <f>B616-D616</f>
        <v>9641.879999999997</v>
      </c>
      <c r="F616" s="106">
        <f>B616-C616</f>
        <v>5621.649999999998</v>
      </c>
    </row>
    <row r="617" spans="1:6" ht="15">
      <c r="A617" s="2" t="s">
        <v>7</v>
      </c>
      <c r="B617" s="100"/>
      <c r="C617" s="102"/>
      <c r="D617" s="104"/>
      <c r="E617" s="104"/>
      <c r="F617" s="106"/>
    </row>
    <row r="618" spans="1:6" ht="15">
      <c r="A618" s="8" t="s">
        <v>5</v>
      </c>
      <c r="B618" s="101"/>
      <c r="C618" s="103"/>
      <c r="D618" s="105"/>
      <c r="E618" s="105"/>
      <c r="F618" s="107"/>
    </row>
    <row r="619" spans="1:6" ht="15">
      <c r="A619" s="25" t="s">
        <v>8</v>
      </c>
      <c r="B619" s="85">
        <v>34642.57</v>
      </c>
      <c r="C619" s="115">
        <v>980</v>
      </c>
      <c r="D619" s="117">
        <v>24508.76</v>
      </c>
      <c r="E619" s="117">
        <f>B619-D619</f>
        <v>10133.810000000001</v>
      </c>
      <c r="F619" s="119">
        <f>B619-C619</f>
        <v>33662.57</v>
      </c>
    </row>
    <row r="620" spans="1:6" ht="15">
      <c r="A620" s="6" t="s">
        <v>5</v>
      </c>
      <c r="B620" s="87"/>
      <c r="C620" s="116"/>
      <c r="D620" s="118"/>
      <c r="E620" s="118"/>
      <c r="F620" s="120"/>
    </row>
    <row r="621" spans="1:6" ht="15">
      <c r="A621" s="9" t="s">
        <v>12</v>
      </c>
      <c r="B621" s="111">
        <v>4708.62</v>
      </c>
      <c r="C621" s="112">
        <f>B621*99.238707/100</f>
        <v>4672.7736055434</v>
      </c>
      <c r="D621" s="113">
        <v>3331.23</v>
      </c>
      <c r="E621" s="113">
        <f>B621-D621</f>
        <v>1377.3899999999999</v>
      </c>
      <c r="F621" s="114">
        <f>B621-C621</f>
        <v>35.84639445660014</v>
      </c>
    </row>
    <row r="622" spans="1:6" ht="15">
      <c r="A622" s="2" t="s">
        <v>13</v>
      </c>
      <c r="B622" s="100"/>
      <c r="C622" s="102"/>
      <c r="D622" s="104"/>
      <c r="E622" s="104"/>
      <c r="F622" s="106"/>
    </row>
    <row r="623" spans="1:6" ht="15">
      <c r="A623" s="8" t="s">
        <v>5</v>
      </c>
      <c r="B623" s="101"/>
      <c r="C623" s="103"/>
      <c r="D623" s="105"/>
      <c r="E623" s="105"/>
      <c r="F623" s="107"/>
    </row>
    <row r="624" spans="1:6" ht="15">
      <c r="A624" s="4" t="s">
        <v>14</v>
      </c>
      <c r="B624" s="85">
        <v>60540.19</v>
      </c>
      <c r="C624" s="88">
        <f>B624*99.184574/100</f>
        <v>60046.5295502906</v>
      </c>
      <c r="D624" s="108">
        <v>42830.64</v>
      </c>
      <c r="E624" s="108">
        <f>B624-D624</f>
        <v>17709.550000000003</v>
      </c>
      <c r="F624" s="91">
        <f>B624-C624</f>
        <v>493.6604497094013</v>
      </c>
    </row>
    <row r="625" spans="1:6" ht="15">
      <c r="A625" s="5" t="s">
        <v>15</v>
      </c>
      <c r="B625" s="86"/>
      <c r="C625" s="89"/>
      <c r="D625" s="109"/>
      <c r="E625" s="109"/>
      <c r="F625" s="92"/>
    </row>
    <row r="626" spans="1:6" ht="15">
      <c r="A626" s="6" t="s">
        <v>5</v>
      </c>
      <c r="B626" s="87"/>
      <c r="C626" s="90"/>
      <c r="D626" s="110"/>
      <c r="E626" s="110"/>
      <c r="F626" s="93"/>
    </row>
    <row r="627" spans="1:6" ht="15">
      <c r="A627" s="9" t="s">
        <v>16</v>
      </c>
      <c r="B627" s="111">
        <v>8072.03</v>
      </c>
      <c r="C627" s="112">
        <f>B627</f>
        <v>8072.03</v>
      </c>
      <c r="D627" s="113">
        <v>5710.77</v>
      </c>
      <c r="E627" s="113">
        <f>B627-D627</f>
        <v>2361.2599999999993</v>
      </c>
      <c r="F627" s="114">
        <f>B627-C627</f>
        <v>0</v>
      </c>
    </row>
    <row r="628" spans="1:6" ht="15">
      <c r="A628" s="2" t="s">
        <v>17</v>
      </c>
      <c r="B628" s="100"/>
      <c r="C628" s="102"/>
      <c r="D628" s="104"/>
      <c r="E628" s="104"/>
      <c r="F628" s="106"/>
    </row>
    <row r="629" spans="1:6" ht="15">
      <c r="A629" s="8" t="s">
        <v>5</v>
      </c>
      <c r="B629" s="101"/>
      <c r="C629" s="103"/>
      <c r="D629" s="105"/>
      <c r="E629" s="105"/>
      <c r="F629" s="107"/>
    </row>
    <row r="630" spans="1:6" ht="15">
      <c r="A630" s="4" t="s">
        <v>18</v>
      </c>
      <c r="B630" s="85">
        <v>11603.62</v>
      </c>
      <c r="C630" s="88">
        <f>B630*82.310884/100</f>
        <v>9551.042198000801</v>
      </c>
      <c r="D630" s="108">
        <v>8209.26</v>
      </c>
      <c r="E630" s="108">
        <f>B630-D630</f>
        <v>3394.3600000000006</v>
      </c>
      <c r="F630" s="91">
        <f>B630-C630</f>
        <v>2052.5778019991994</v>
      </c>
    </row>
    <row r="631" spans="1:6" ht="15">
      <c r="A631" s="5" t="s">
        <v>19</v>
      </c>
      <c r="B631" s="86"/>
      <c r="C631" s="89"/>
      <c r="D631" s="109"/>
      <c r="E631" s="109"/>
      <c r="F631" s="92"/>
    </row>
    <row r="632" spans="1:6" ht="15.75" thickBot="1">
      <c r="A632" s="6" t="s">
        <v>5</v>
      </c>
      <c r="B632" s="86"/>
      <c r="C632" s="89"/>
      <c r="D632" s="109"/>
      <c r="E632" s="110"/>
      <c r="F632" s="93"/>
    </row>
    <row r="633" spans="1:6" ht="15.75" thickBot="1">
      <c r="A633" s="24" t="s">
        <v>20</v>
      </c>
      <c r="B633" s="43">
        <f>SUM(B610:B632)</f>
        <v>171867.34</v>
      </c>
      <c r="C633" s="43">
        <f>SUM(C610:C632)</f>
        <v>128518.9822219276</v>
      </c>
      <c r="D633" s="44">
        <f>SUM(D610:D632)</f>
        <v>121591.82999999999</v>
      </c>
      <c r="E633" s="44">
        <f>SUM(E610:E632)</f>
        <v>50275.51</v>
      </c>
      <c r="F633" s="44">
        <f>SUM(F610:F632)</f>
        <v>43348.3577780724</v>
      </c>
    </row>
    <row r="634" spans="2:6" ht="15.75" thickBot="1">
      <c r="B634" s="40"/>
      <c r="C634" s="40"/>
      <c r="D634" s="40"/>
      <c r="E634" s="40"/>
      <c r="F634" s="40"/>
    </row>
    <row r="635" spans="1:6" ht="15">
      <c r="A635" s="69" t="s">
        <v>21</v>
      </c>
      <c r="B635" s="94" t="s">
        <v>55</v>
      </c>
      <c r="C635" s="95"/>
      <c r="D635" s="95"/>
      <c r="E635" s="95"/>
      <c r="F635" s="96"/>
    </row>
    <row r="636" spans="1:6" ht="15">
      <c r="A636" s="70"/>
      <c r="B636" s="97"/>
      <c r="C636" s="98"/>
      <c r="D636" s="98"/>
      <c r="E636" s="98"/>
      <c r="F636" s="99"/>
    </row>
    <row r="637" spans="1:6" ht="30.75" thickBot="1">
      <c r="A637" s="71"/>
      <c r="B637" s="35" t="s">
        <v>0</v>
      </c>
      <c r="C637" s="36" t="s">
        <v>1</v>
      </c>
      <c r="D637" s="42" t="s">
        <v>22</v>
      </c>
      <c r="E637" s="42" t="s">
        <v>23</v>
      </c>
      <c r="F637" s="37" t="s">
        <v>2</v>
      </c>
    </row>
    <row r="638" spans="1:6" ht="15">
      <c r="A638" s="1" t="s">
        <v>3</v>
      </c>
      <c r="B638" s="100">
        <v>25725.93</v>
      </c>
      <c r="C638" s="102">
        <f>B638*99.240066/100</f>
        <v>25530.4299111138</v>
      </c>
      <c r="D638" s="104">
        <v>18674.86</v>
      </c>
      <c r="E638" s="104">
        <f>B638-D638</f>
        <v>7051.07</v>
      </c>
      <c r="F638" s="106">
        <f>B638-C638</f>
        <v>195.5000888862014</v>
      </c>
    </row>
    <row r="639" spans="1:6" ht="15">
      <c r="A639" s="2" t="s">
        <v>4</v>
      </c>
      <c r="B639" s="100"/>
      <c r="C639" s="102"/>
      <c r="D639" s="104"/>
      <c r="E639" s="104"/>
      <c r="F639" s="106"/>
    </row>
    <row r="640" spans="1:6" ht="15">
      <c r="A640" s="3" t="s">
        <v>5</v>
      </c>
      <c r="B640" s="101"/>
      <c r="C640" s="103"/>
      <c r="D640" s="105"/>
      <c r="E640" s="105"/>
      <c r="F640" s="107"/>
    </row>
    <row r="641" spans="1:6" ht="15">
      <c r="A641" s="14" t="s">
        <v>28</v>
      </c>
      <c r="B641" s="85">
        <v>1923.46</v>
      </c>
      <c r="C641" s="88">
        <v>0</v>
      </c>
      <c r="D641" s="88">
        <v>1396.29</v>
      </c>
      <c r="E641" s="88">
        <f>B641-D641</f>
        <v>527.1700000000001</v>
      </c>
      <c r="F641" s="91">
        <f>B641-C641</f>
        <v>1923.46</v>
      </c>
    </row>
    <row r="642" spans="1:6" ht="15">
      <c r="A642" s="15" t="s">
        <v>29</v>
      </c>
      <c r="B642" s="86"/>
      <c r="C642" s="89"/>
      <c r="D642" s="89"/>
      <c r="E642" s="89"/>
      <c r="F642" s="92"/>
    </row>
    <row r="643" spans="1:6" ht="15">
      <c r="A643" s="16" t="s">
        <v>27</v>
      </c>
      <c r="B643" s="87"/>
      <c r="C643" s="90"/>
      <c r="D643" s="90"/>
      <c r="E643" s="90"/>
      <c r="F643" s="93"/>
    </row>
    <row r="644" spans="1:6" ht="15">
      <c r="A644" s="9" t="s">
        <v>6</v>
      </c>
      <c r="B644" s="111">
        <v>47123.88</v>
      </c>
      <c r="C644" s="112">
        <v>15853.49</v>
      </c>
      <c r="D644" s="113">
        <v>34301.68</v>
      </c>
      <c r="E644" s="104">
        <f>B644-D644</f>
        <v>12822.199999999997</v>
      </c>
      <c r="F644" s="106">
        <f>B644-C644</f>
        <v>31270.39</v>
      </c>
    </row>
    <row r="645" spans="1:6" ht="15">
      <c r="A645" s="2" t="s">
        <v>7</v>
      </c>
      <c r="B645" s="100"/>
      <c r="C645" s="102"/>
      <c r="D645" s="104"/>
      <c r="E645" s="104"/>
      <c r="F645" s="106"/>
    </row>
    <row r="646" spans="1:6" ht="15">
      <c r="A646" s="8" t="s">
        <v>5</v>
      </c>
      <c r="B646" s="101"/>
      <c r="C646" s="103"/>
      <c r="D646" s="105"/>
      <c r="E646" s="105"/>
      <c r="F646" s="107"/>
    </row>
    <row r="647" spans="1:6" ht="15">
      <c r="A647" s="25" t="s">
        <v>8</v>
      </c>
      <c r="B647" s="85">
        <v>49528.21</v>
      </c>
      <c r="C647" s="115">
        <v>2036.3</v>
      </c>
      <c r="D647" s="117">
        <v>35953.37</v>
      </c>
      <c r="E647" s="117">
        <f>B647-D647</f>
        <v>13574.839999999997</v>
      </c>
      <c r="F647" s="119">
        <f>B647-C647</f>
        <v>47491.909999999996</v>
      </c>
    </row>
    <row r="648" spans="1:6" ht="15">
      <c r="A648" s="6" t="s">
        <v>5</v>
      </c>
      <c r="B648" s="87"/>
      <c r="C648" s="116"/>
      <c r="D648" s="118"/>
      <c r="E648" s="118"/>
      <c r="F648" s="120"/>
    </row>
    <row r="649" spans="1:6" ht="15">
      <c r="A649" s="9" t="s">
        <v>12</v>
      </c>
      <c r="B649" s="111">
        <v>6732.01</v>
      </c>
      <c r="C649" s="112">
        <f>B649*99.238707/100</f>
        <v>6680.759679110701</v>
      </c>
      <c r="D649" s="113">
        <v>4886.9</v>
      </c>
      <c r="E649" s="113">
        <f>B649-D649</f>
        <v>1845.1100000000006</v>
      </c>
      <c r="F649" s="114">
        <f>B649-C649</f>
        <v>51.25032088929947</v>
      </c>
    </row>
    <row r="650" spans="1:6" ht="15">
      <c r="A650" s="2" t="s">
        <v>13</v>
      </c>
      <c r="B650" s="100"/>
      <c r="C650" s="102"/>
      <c r="D650" s="104"/>
      <c r="E650" s="104"/>
      <c r="F650" s="106"/>
    </row>
    <row r="651" spans="1:6" ht="15">
      <c r="A651" s="8" t="s">
        <v>5</v>
      </c>
      <c r="B651" s="101"/>
      <c r="C651" s="103"/>
      <c r="D651" s="105"/>
      <c r="E651" s="105"/>
      <c r="F651" s="107"/>
    </row>
    <row r="652" spans="1:6" ht="15">
      <c r="A652" s="4" t="s">
        <v>14</v>
      </c>
      <c r="B652" s="85">
        <v>86553.77</v>
      </c>
      <c r="C652" s="88">
        <f>B652*99.184574/100</f>
        <v>85847.9880554398</v>
      </c>
      <c r="D652" s="108">
        <v>62830.79</v>
      </c>
      <c r="E652" s="108">
        <f>B652-D652</f>
        <v>23722.980000000003</v>
      </c>
      <c r="F652" s="91">
        <f>B652-C652</f>
        <v>705.7819445602072</v>
      </c>
    </row>
    <row r="653" spans="1:6" ht="15">
      <c r="A653" s="5" t="s">
        <v>15</v>
      </c>
      <c r="B653" s="86"/>
      <c r="C653" s="89"/>
      <c r="D653" s="109"/>
      <c r="E653" s="109"/>
      <c r="F653" s="92"/>
    </row>
    <row r="654" spans="1:6" ht="15">
      <c r="A654" s="6" t="s">
        <v>5</v>
      </c>
      <c r="B654" s="87"/>
      <c r="C654" s="90"/>
      <c r="D654" s="110"/>
      <c r="E654" s="110"/>
      <c r="F654" s="93"/>
    </row>
    <row r="655" spans="1:6" ht="15">
      <c r="A655" s="9" t="s">
        <v>16</v>
      </c>
      <c r="B655" s="111">
        <v>11540.54</v>
      </c>
      <c r="C655" s="112">
        <f>B655</f>
        <v>11540.54</v>
      </c>
      <c r="D655" s="113">
        <v>8377.49</v>
      </c>
      <c r="E655" s="113">
        <f>B655-D655</f>
        <v>3163.050000000001</v>
      </c>
      <c r="F655" s="114">
        <f>B655-C655</f>
        <v>0</v>
      </c>
    </row>
    <row r="656" spans="1:6" ht="15">
      <c r="A656" s="2" t="s">
        <v>17</v>
      </c>
      <c r="B656" s="100"/>
      <c r="C656" s="102"/>
      <c r="D656" s="104"/>
      <c r="E656" s="104"/>
      <c r="F656" s="106"/>
    </row>
    <row r="657" spans="1:6" ht="15">
      <c r="A657" s="8" t="s">
        <v>5</v>
      </c>
      <c r="B657" s="101"/>
      <c r="C657" s="103"/>
      <c r="D657" s="105"/>
      <c r="E657" s="105"/>
      <c r="F657" s="107"/>
    </row>
    <row r="658" spans="1:6" ht="15">
      <c r="A658" s="4" t="s">
        <v>18</v>
      </c>
      <c r="B658" s="85">
        <v>16589.64</v>
      </c>
      <c r="C658" s="88">
        <f>B658*82.310884/100</f>
        <v>13655.079336417599</v>
      </c>
      <c r="D658" s="108">
        <v>12042.68</v>
      </c>
      <c r="E658" s="108">
        <f>B658-D658</f>
        <v>4546.959999999999</v>
      </c>
      <c r="F658" s="91">
        <f>B658-C658</f>
        <v>2934.5606635824006</v>
      </c>
    </row>
    <row r="659" spans="1:6" ht="15">
      <c r="A659" s="5" t="s">
        <v>19</v>
      </c>
      <c r="B659" s="86"/>
      <c r="C659" s="89"/>
      <c r="D659" s="109"/>
      <c r="E659" s="109"/>
      <c r="F659" s="92"/>
    </row>
    <row r="660" spans="1:6" ht="15.75" thickBot="1">
      <c r="A660" s="6" t="s">
        <v>5</v>
      </c>
      <c r="B660" s="86"/>
      <c r="C660" s="89"/>
      <c r="D660" s="109"/>
      <c r="E660" s="110"/>
      <c r="F660" s="93"/>
    </row>
    <row r="661" spans="1:6" ht="15.75" thickBot="1">
      <c r="A661" s="10" t="s">
        <v>20</v>
      </c>
      <c r="B661" s="45">
        <f>SUM(B638:B660)</f>
        <v>245717.44</v>
      </c>
      <c r="C661" s="45">
        <f>SUM(C638:C660)</f>
        <v>161144.5869820819</v>
      </c>
      <c r="D661" s="46">
        <f>SUM(D638:D660)</f>
        <v>178464.06</v>
      </c>
      <c r="E661" s="46">
        <f>SUM(E638:E660)</f>
        <v>67253.38</v>
      </c>
      <c r="F661" s="46">
        <f>SUM(F638:F660)</f>
        <v>84572.8530179181</v>
      </c>
    </row>
    <row r="662" spans="2:6" ht="15.75" thickBot="1">
      <c r="B662" s="40"/>
      <c r="C662" s="40"/>
      <c r="D662" s="40"/>
      <c r="E662" s="40"/>
      <c r="F662" s="40"/>
    </row>
    <row r="663" spans="1:6" ht="15">
      <c r="A663" s="69" t="s">
        <v>21</v>
      </c>
      <c r="B663" s="72" t="s">
        <v>56</v>
      </c>
      <c r="C663" s="73"/>
      <c r="D663" s="73"/>
      <c r="E663" s="73"/>
      <c r="F663" s="74"/>
    </row>
    <row r="664" spans="1:6" ht="15">
      <c r="A664" s="70"/>
      <c r="B664" s="75"/>
      <c r="C664" s="76"/>
      <c r="D664" s="76"/>
      <c r="E664" s="76"/>
      <c r="F664" s="77"/>
    </row>
    <row r="665" spans="1:6" ht="30.75" thickBot="1">
      <c r="A665" s="71"/>
      <c r="B665" s="35" t="s">
        <v>0</v>
      </c>
      <c r="C665" s="36" t="s">
        <v>1</v>
      </c>
      <c r="D665" s="36" t="s">
        <v>22</v>
      </c>
      <c r="E665" s="36" t="s">
        <v>23</v>
      </c>
      <c r="F665" s="37" t="s">
        <v>2</v>
      </c>
    </row>
    <row r="666" spans="1:6" ht="15">
      <c r="A666" s="12" t="s">
        <v>3</v>
      </c>
      <c r="B666" s="78">
        <v>24186.86</v>
      </c>
      <c r="C666" s="79">
        <f>B666*0.99240038</f>
        <v>24003.0490550068</v>
      </c>
      <c r="D666" s="79">
        <v>17108.71</v>
      </c>
      <c r="E666" s="79">
        <f>B666-D666</f>
        <v>7078.1500000000015</v>
      </c>
      <c r="F666" s="80">
        <f>B666-C666</f>
        <v>183.8109449932017</v>
      </c>
    </row>
    <row r="667" spans="1:6" ht="15">
      <c r="A667" s="12" t="s">
        <v>4</v>
      </c>
      <c r="B667" s="58"/>
      <c r="C667" s="61"/>
      <c r="D667" s="61"/>
      <c r="E667" s="61"/>
      <c r="F667" s="64"/>
    </row>
    <row r="668" spans="1:6" ht="15">
      <c r="A668" s="13" t="s">
        <v>27</v>
      </c>
      <c r="B668" s="66"/>
      <c r="C668" s="67"/>
      <c r="D668" s="67"/>
      <c r="E668" s="67"/>
      <c r="F668" s="68"/>
    </row>
    <row r="669" spans="1:6" ht="15">
      <c r="A669" s="14" t="s">
        <v>28</v>
      </c>
      <c r="B669" s="48">
        <v>1808.24</v>
      </c>
      <c r="C669" s="51">
        <v>0</v>
      </c>
      <c r="D669" s="51">
        <v>1279.14</v>
      </c>
      <c r="E669" s="51">
        <f>B669-D669</f>
        <v>529.0999999999999</v>
      </c>
      <c r="F669" s="54">
        <f>B669-C669</f>
        <v>1808.24</v>
      </c>
    </row>
    <row r="670" spans="1:6" ht="15">
      <c r="A670" s="15" t="s">
        <v>29</v>
      </c>
      <c r="B670" s="49"/>
      <c r="C670" s="52"/>
      <c r="D670" s="52"/>
      <c r="E670" s="52"/>
      <c r="F670" s="55"/>
    </row>
    <row r="671" spans="1:6" ht="15">
      <c r="A671" s="16" t="s">
        <v>27</v>
      </c>
      <c r="B671" s="50"/>
      <c r="C671" s="53"/>
      <c r="D671" s="53"/>
      <c r="E671" s="53"/>
      <c r="F671" s="56"/>
    </row>
    <row r="672" spans="1:6" ht="15">
      <c r="A672" s="11" t="s">
        <v>6</v>
      </c>
      <c r="B672" s="57">
        <v>31871.95</v>
      </c>
      <c r="C672" s="60">
        <v>8833.19</v>
      </c>
      <c r="D672" s="60">
        <v>22544.82</v>
      </c>
      <c r="E672" s="60">
        <f>B672-D672</f>
        <v>9327.130000000001</v>
      </c>
      <c r="F672" s="63">
        <f>B672-C672</f>
        <v>23038.760000000002</v>
      </c>
    </row>
    <row r="673" spans="1:6" ht="15">
      <c r="A673" s="12" t="s">
        <v>7</v>
      </c>
      <c r="B673" s="58"/>
      <c r="C673" s="61"/>
      <c r="D673" s="61"/>
      <c r="E673" s="61"/>
      <c r="F673" s="64"/>
    </row>
    <row r="674" spans="1:6" ht="15">
      <c r="A674" s="13" t="s">
        <v>27</v>
      </c>
      <c r="B674" s="66"/>
      <c r="C674" s="67"/>
      <c r="D674" s="67"/>
      <c r="E674" s="67"/>
      <c r="F674" s="68"/>
    </row>
    <row r="675" spans="1:6" ht="15">
      <c r="A675" s="14" t="s">
        <v>8</v>
      </c>
      <c r="B675" s="48">
        <v>46791.04</v>
      </c>
      <c r="C675" s="51">
        <v>2954.36</v>
      </c>
      <c r="D675" s="51">
        <v>33097.87</v>
      </c>
      <c r="E675" s="51">
        <f>B675-D675</f>
        <v>13693.169999999998</v>
      </c>
      <c r="F675" s="54">
        <f>B675-C675</f>
        <v>43836.68</v>
      </c>
    </row>
    <row r="676" spans="1:6" ht="15">
      <c r="A676" s="16" t="s">
        <v>27</v>
      </c>
      <c r="B676" s="50"/>
      <c r="C676" s="53"/>
      <c r="D676" s="53"/>
      <c r="E676" s="53"/>
      <c r="F676" s="56"/>
    </row>
    <row r="677" spans="1:6" ht="15">
      <c r="A677" s="11" t="s">
        <v>12</v>
      </c>
      <c r="B677" s="57">
        <v>6328.96</v>
      </c>
      <c r="C677" s="60">
        <f>B677*0.99238655</f>
        <v>6280.774779488</v>
      </c>
      <c r="D677" s="60">
        <v>4476.86</v>
      </c>
      <c r="E677" s="60">
        <f>B677-D677</f>
        <v>1852.1000000000004</v>
      </c>
      <c r="F677" s="63">
        <f>B677-C677</f>
        <v>48.18522051200034</v>
      </c>
    </row>
    <row r="678" spans="1:6" ht="15">
      <c r="A678" s="12" t="s">
        <v>13</v>
      </c>
      <c r="B678" s="58"/>
      <c r="C678" s="61"/>
      <c r="D678" s="61"/>
      <c r="E678" s="61"/>
      <c r="F678" s="64"/>
    </row>
    <row r="679" spans="1:6" ht="15">
      <c r="A679" s="13" t="s">
        <v>27</v>
      </c>
      <c r="B679" s="66"/>
      <c r="C679" s="67"/>
      <c r="D679" s="67"/>
      <c r="E679" s="67"/>
      <c r="F679" s="68"/>
    </row>
    <row r="680" spans="1:6" ht="15">
      <c r="A680" s="17" t="s">
        <v>16</v>
      </c>
      <c r="B680" s="48">
        <v>10849.82</v>
      </c>
      <c r="C680" s="51">
        <f>B680</f>
        <v>10849.82</v>
      </c>
      <c r="D680" s="51">
        <v>7674.73</v>
      </c>
      <c r="E680" s="51">
        <f>B680-D680</f>
        <v>3175.09</v>
      </c>
      <c r="F680" s="54">
        <f>B680-C680</f>
        <v>0</v>
      </c>
    </row>
    <row r="681" spans="1:6" ht="15">
      <c r="A681" s="17" t="s">
        <v>17</v>
      </c>
      <c r="B681" s="49"/>
      <c r="C681" s="52"/>
      <c r="D681" s="52"/>
      <c r="E681" s="52"/>
      <c r="F681" s="55"/>
    </row>
    <row r="682" spans="1:6" ht="15">
      <c r="A682" s="18" t="s">
        <v>27</v>
      </c>
      <c r="B682" s="50"/>
      <c r="C682" s="53"/>
      <c r="D682" s="53"/>
      <c r="E682" s="53"/>
      <c r="F682" s="56"/>
    </row>
    <row r="683" spans="1:6" ht="15">
      <c r="A683" s="11" t="s">
        <v>18</v>
      </c>
      <c r="B683" s="57">
        <v>15597.19</v>
      </c>
      <c r="C683" s="60">
        <f>B683*0.82310886</f>
        <v>12838.185280103402</v>
      </c>
      <c r="D683" s="60">
        <v>11032.74</v>
      </c>
      <c r="E683" s="60">
        <f>B683-D683</f>
        <v>4564.450000000001</v>
      </c>
      <c r="F683" s="63">
        <f>B683-C683</f>
        <v>2759.0047198965985</v>
      </c>
    </row>
    <row r="684" spans="1:6" ht="15">
      <c r="A684" s="12" t="s">
        <v>19</v>
      </c>
      <c r="B684" s="58"/>
      <c r="C684" s="61"/>
      <c r="D684" s="61"/>
      <c r="E684" s="61"/>
      <c r="F684" s="64"/>
    </row>
    <row r="685" spans="1:6" ht="15.75" thickBot="1">
      <c r="A685" s="13" t="s">
        <v>27</v>
      </c>
      <c r="B685" s="59"/>
      <c r="C685" s="62"/>
      <c r="D685" s="62"/>
      <c r="E685" s="62"/>
      <c r="F685" s="65"/>
    </row>
    <row r="686" spans="1:6" ht="15.75" thickBot="1">
      <c r="A686" s="19" t="s">
        <v>20</v>
      </c>
      <c r="B686" s="38">
        <f>SUM(B666:B685)</f>
        <v>137434.06</v>
      </c>
      <c r="C686" s="38">
        <f>SUM(C666:C685)</f>
        <v>65759.3791145982</v>
      </c>
      <c r="D686" s="38">
        <f>SUM(D666:D685)</f>
        <v>97214.87000000001</v>
      </c>
      <c r="E686" s="38">
        <f>SUM(E666:E685)</f>
        <v>40219.19</v>
      </c>
      <c r="F686" s="38">
        <f>SUM(F666:F685)</f>
        <v>71674.68088540179</v>
      </c>
    </row>
    <row r="687" spans="2:6" ht="15.75" thickBot="1">
      <c r="B687" s="40"/>
      <c r="C687" s="40"/>
      <c r="D687" s="40"/>
      <c r="E687" s="40"/>
      <c r="F687" s="40"/>
    </row>
    <row r="688" spans="1:6" ht="15">
      <c r="A688" s="69" t="s">
        <v>21</v>
      </c>
      <c r="B688" s="72" t="s">
        <v>57</v>
      </c>
      <c r="C688" s="73"/>
      <c r="D688" s="73"/>
      <c r="E688" s="73"/>
      <c r="F688" s="74"/>
    </row>
    <row r="689" spans="1:6" ht="15">
      <c r="A689" s="70"/>
      <c r="B689" s="75"/>
      <c r="C689" s="76"/>
      <c r="D689" s="76"/>
      <c r="E689" s="76"/>
      <c r="F689" s="77"/>
    </row>
    <row r="690" spans="1:6" ht="30.75" thickBot="1">
      <c r="A690" s="71"/>
      <c r="B690" s="35" t="s">
        <v>0</v>
      </c>
      <c r="C690" s="36" t="s">
        <v>1</v>
      </c>
      <c r="D690" s="36" t="s">
        <v>22</v>
      </c>
      <c r="E690" s="36" t="s">
        <v>23</v>
      </c>
      <c r="F690" s="37" t="s">
        <v>2</v>
      </c>
    </row>
    <row r="691" spans="1:6" ht="15">
      <c r="A691" s="12" t="s">
        <v>3</v>
      </c>
      <c r="B691" s="78">
        <v>11493.9</v>
      </c>
      <c r="C691" s="79">
        <f>B691*0.99240038</f>
        <v>11406.550727681999</v>
      </c>
      <c r="D691" s="79">
        <v>7947.79</v>
      </c>
      <c r="E691" s="79">
        <f>B691-D691</f>
        <v>3546.1099999999997</v>
      </c>
      <c r="F691" s="80">
        <f>B691-C691</f>
        <v>87.34927231800066</v>
      </c>
    </row>
    <row r="692" spans="1:6" ht="15">
      <c r="A692" s="12" t="s">
        <v>4</v>
      </c>
      <c r="B692" s="58"/>
      <c r="C692" s="61"/>
      <c r="D692" s="61"/>
      <c r="E692" s="61"/>
      <c r="F692" s="64"/>
    </row>
    <row r="693" spans="1:6" ht="15">
      <c r="A693" s="13" t="s">
        <v>27</v>
      </c>
      <c r="B693" s="66"/>
      <c r="C693" s="67"/>
      <c r="D693" s="67"/>
      <c r="E693" s="67"/>
      <c r="F693" s="68"/>
    </row>
    <row r="694" spans="1:6" ht="15">
      <c r="A694" s="14" t="s">
        <v>28</v>
      </c>
      <c r="B694" s="48">
        <v>859.25</v>
      </c>
      <c r="C694" s="51">
        <v>0</v>
      </c>
      <c r="D694" s="51">
        <v>594.18</v>
      </c>
      <c r="E694" s="51">
        <f>B694-D694</f>
        <v>265.07000000000005</v>
      </c>
      <c r="F694" s="54">
        <f>B694-C694</f>
        <v>859.25</v>
      </c>
    </row>
    <row r="695" spans="1:6" ht="15">
      <c r="A695" s="15" t="s">
        <v>29</v>
      </c>
      <c r="B695" s="49"/>
      <c r="C695" s="52"/>
      <c r="D695" s="52"/>
      <c r="E695" s="52"/>
      <c r="F695" s="55"/>
    </row>
    <row r="696" spans="1:6" ht="15">
      <c r="A696" s="16" t="s">
        <v>27</v>
      </c>
      <c r="B696" s="50"/>
      <c r="C696" s="53"/>
      <c r="D696" s="53"/>
      <c r="E696" s="53"/>
      <c r="F696" s="56"/>
    </row>
    <row r="697" spans="1:6" ht="15">
      <c r="A697" s="11" t="s">
        <v>6</v>
      </c>
      <c r="B697" s="57">
        <v>15146</v>
      </c>
      <c r="C697" s="60">
        <v>5730.15</v>
      </c>
      <c r="D697" s="60">
        <v>10473.13</v>
      </c>
      <c r="E697" s="60">
        <f>B697-D697</f>
        <v>4672.870000000001</v>
      </c>
      <c r="F697" s="63">
        <f>B697-C697</f>
        <v>9415.85</v>
      </c>
    </row>
    <row r="698" spans="1:6" ht="15">
      <c r="A698" s="12" t="s">
        <v>7</v>
      </c>
      <c r="B698" s="58"/>
      <c r="C698" s="61"/>
      <c r="D698" s="61"/>
      <c r="E698" s="61"/>
      <c r="F698" s="64"/>
    </row>
    <row r="699" spans="1:6" ht="15">
      <c r="A699" s="13" t="s">
        <v>27</v>
      </c>
      <c r="B699" s="66"/>
      <c r="C699" s="67"/>
      <c r="D699" s="67"/>
      <c r="E699" s="67"/>
      <c r="F699" s="68"/>
    </row>
    <row r="700" spans="1:6" ht="15">
      <c r="A700" s="14" t="s">
        <v>8</v>
      </c>
      <c r="B700" s="48">
        <v>22235.55</v>
      </c>
      <c r="C700" s="51">
        <v>190.15</v>
      </c>
      <c r="D700" s="51">
        <v>15375.42</v>
      </c>
      <c r="E700" s="51">
        <f>B700-D700</f>
        <v>6860.129999999999</v>
      </c>
      <c r="F700" s="54">
        <f>B700-C700</f>
        <v>22045.399999999998</v>
      </c>
    </row>
    <row r="701" spans="1:6" ht="15">
      <c r="A701" s="16" t="s">
        <v>27</v>
      </c>
      <c r="B701" s="50"/>
      <c r="C701" s="53"/>
      <c r="D701" s="53"/>
      <c r="E701" s="53"/>
      <c r="F701" s="56"/>
    </row>
    <row r="702" spans="1:6" ht="15">
      <c r="A702" s="11" t="s">
        <v>12</v>
      </c>
      <c r="B702" s="57">
        <v>3007.65</v>
      </c>
      <c r="C702" s="60">
        <f>B702*0.99238655</f>
        <v>2984.7514071075</v>
      </c>
      <c r="D702" s="60">
        <v>2079.78</v>
      </c>
      <c r="E702" s="60">
        <f>B702-D702</f>
        <v>927.8699999999999</v>
      </c>
      <c r="F702" s="63">
        <f>B702-C702</f>
        <v>22.89859289249989</v>
      </c>
    </row>
    <row r="703" spans="1:6" ht="15">
      <c r="A703" s="12" t="s">
        <v>13</v>
      </c>
      <c r="B703" s="58"/>
      <c r="C703" s="61"/>
      <c r="D703" s="61"/>
      <c r="E703" s="61"/>
      <c r="F703" s="64"/>
    </row>
    <row r="704" spans="1:6" ht="15">
      <c r="A704" s="13" t="s">
        <v>27</v>
      </c>
      <c r="B704" s="66"/>
      <c r="C704" s="67"/>
      <c r="D704" s="67"/>
      <c r="E704" s="67"/>
      <c r="F704" s="68"/>
    </row>
    <row r="705" spans="1:6" ht="15">
      <c r="A705" s="17" t="s">
        <v>16</v>
      </c>
      <c r="B705" s="48">
        <v>5155.95</v>
      </c>
      <c r="C705" s="51">
        <f>B705</f>
        <v>5155.95</v>
      </c>
      <c r="D705" s="51">
        <v>3565.28</v>
      </c>
      <c r="E705" s="51">
        <f>B705-D705</f>
        <v>1590.6699999999996</v>
      </c>
      <c r="F705" s="54">
        <f>B705-C705</f>
        <v>0</v>
      </c>
    </row>
    <row r="706" spans="1:6" ht="15">
      <c r="A706" s="17" t="s">
        <v>17</v>
      </c>
      <c r="B706" s="49"/>
      <c r="C706" s="52"/>
      <c r="D706" s="52"/>
      <c r="E706" s="52"/>
      <c r="F706" s="55"/>
    </row>
    <row r="707" spans="1:6" ht="15">
      <c r="A707" s="18" t="s">
        <v>27</v>
      </c>
      <c r="B707" s="50"/>
      <c r="C707" s="53"/>
      <c r="D707" s="53"/>
      <c r="E707" s="53"/>
      <c r="F707" s="56"/>
    </row>
    <row r="708" spans="1:6" ht="15">
      <c r="A708" s="11" t="s">
        <v>18</v>
      </c>
      <c r="B708" s="57">
        <v>7412</v>
      </c>
      <c r="C708" s="60">
        <f>B708*0.82310886</f>
        <v>6100.882870320001</v>
      </c>
      <c r="D708" s="60">
        <v>5125.32</v>
      </c>
      <c r="E708" s="60">
        <f>B708-D708</f>
        <v>2286.6800000000003</v>
      </c>
      <c r="F708" s="63">
        <f>B708-C708</f>
        <v>1311.1171296799994</v>
      </c>
    </row>
    <row r="709" spans="1:6" ht="15">
      <c r="A709" s="12" t="s">
        <v>19</v>
      </c>
      <c r="B709" s="58"/>
      <c r="C709" s="61"/>
      <c r="D709" s="61"/>
      <c r="E709" s="61"/>
      <c r="F709" s="64"/>
    </row>
    <row r="710" spans="1:6" ht="15.75" thickBot="1">
      <c r="A710" s="13" t="s">
        <v>27</v>
      </c>
      <c r="B710" s="59"/>
      <c r="C710" s="62"/>
      <c r="D710" s="62"/>
      <c r="E710" s="62"/>
      <c r="F710" s="65"/>
    </row>
    <row r="711" spans="1:6" ht="15.75" thickBot="1">
      <c r="A711" s="19" t="s">
        <v>20</v>
      </c>
      <c r="B711" s="38">
        <f>SUM(B691:B710)</f>
        <v>65310.299999999996</v>
      </c>
      <c r="C711" s="38">
        <f>SUM(C691:C710)</f>
        <v>31568.435005109503</v>
      </c>
      <c r="D711" s="38">
        <f>SUM(D691:D710)</f>
        <v>45160.899999999994</v>
      </c>
      <c r="E711" s="38">
        <f>SUM(E691:E710)</f>
        <v>20149.399999999998</v>
      </c>
      <c r="F711" s="38">
        <f>SUM(F691:F710)</f>
        <v>33741.8649948905</v>
      </c>
    </row>
    <row r="712" spans="2:6" ht="15.75" thickBot="1">
      <c r="B712" s="40"/>
      <c r="C712" s="40"/>
      <c r="D712" s="40"/>
      <c r="E712" s="40"/>
      <c r="F712" s="40"/>
    </row>
    <row r="713" spans="1:6" ht="15">
      <c r="A713" s="69" t="s">
        <v>21</v>
      </c>
      <c r="B713" s="72" t="s">
        <v>58</v>
      </c>
      <c r="C713" s="73"/>
      <c r="D713" s="73"/>
      <c r="E713" s="73"/>
      <c r="F713" s="74"/>
    </row>
    <row r="714" spans="1:6" ht="15">
      <c r="A714" s="70"/>
      <c r="B714" s="75"/>
      <c r="C714" s="76"/>
      <c r="D714" s="76"/>
      <c r="E714" s="76"/>
      <c r="F714" s="77"/>
    </row>
    <row r="715" spans="1:6" ht="30.75" thickBot="1">
      <c r="A715" s="71"/>
      <c r="B715" s="35" t="s">
        <v>0</v>
      </c>
      <c r="C715" s="36" t="s">
        <v>1</v>
      </c>
      <c r="D715" s="36" t="s">
        <v>22</v>
      </c>
      <c r="E715" s="36" t="s">
        <v>23</v>
      </c>
      <c r="F715" s="37" t="s">
        <v>2</v>
      </c>
    </row>
    <row r="716" spans="1:6" ht="15">
      <c r="A716" s="12" t="s">
        <v>3</v>
      </c>
      <c r="B716" s="78">
        <v>24075.45</v>
      </c>
      <c r="C716" s="79">
        <f>B716*0.99240038</f>
        <v>23892.485728671</v>
      </c>
      <c r="D716" s="79">
        <v>17374.21</v>
      </c>
      <c r="E716" s="79">
        <f>B716-D716</f>
        <v>6701.240000000002</v>
      </c>
      <c r="F716" s="80">
        <f>B716-C716</f>
        <v>182.96427132900135</v>
      </c>
    </row>
    <row r="717" spans="1:6" ht="15">
      <c r="A717" s="12" t="s">
        <v>4</v>
      </c>
      <c r="B717" s="58"/>
      <c r="C717" s="61"/>
      <c r="D717" s="61"/>
      <c r="E717" s="61"/>
      <c r="F717" s="64"/>
    </row>
    <row r="718" spans="1:6" ht="15">
      <c r="A718" s="13" t="s">
        <v>27</v>
      </c>
      <c r="B718" s="66"/>
      <c r="C718" s="67"/>
      <c r="D718" s="67"/>
      <c r="E718" s="67"/>
      <c r="F718" s="68"/>
    </row>
    <row r="719" spans="1:6" ht="15">
      <c r="A719" s="14" t="s">
        <v>28</v>
      </c>
      <c r="B719" s="48">
        <v>1800.16</v>
      </c>
      <c r="C719" s="51">
        <v>0</v>
      </c>
      <c r="D719" s="51">
        <v>1299.07</v>
      </c>
      <c r="E719" s="51">
        <f>B719-D719</f>
        <v>501.09000000000015</v>
      </c>
      <c r="F719" s="54">
        <f>B719-C719</f>
        <v>1800.16</v>
      </c>
    </row>
    <row r="720" spans="1:6" ht="15">
      <c r="A720" s="15" t="s">
        <v>29</v>
      </c>
      <c r="B720" s="49"/>
      <c r="C720" s="52"/>
      <c r="D720" s="52"/>
      <c r="E720" s="52"/>
      <c r="F720" s="55"/>
    </row>
    <row r="721" spans="1:6" ht="15">
      <c r="A721" s="16" t="s">
        <v>27</v>
      </c>
      <c r="B721" s="50"/>
      <c r="C721" s="53"/>
      <c r="D721" s="53"/>
      <c r="E721" s="53"/>
      <c r="F721" s="56"/>
    </row>
    <row r="722" spans="1:6" ht="15">
      <c r="A722" s="11" t="s">
        <v>6</v>
      </c>
      <c r="B722" s="57">
        <v>31725.45</v>
      </c>
      <c r="C722" s="60">
        <v>6627.689</v>
      </c>
      <c r="D722" s="60">
        <v>22894.94</v>
      </c>
      <c r="E722" s="60">
        <f>B722-D722</f>
        <v>8830.510000000002</v>
      </c>
      <c r="F722" s="63">
        <f>B722-C722</f>
        <v>25097.761</v>
      </c>
    </row>
    <row r="723" spans="1:6" ht="15">
      <c r="A723" s="12" t="s">
        <v>7</v>
      </c>
      <c r="B723" s="58"/>
      <c r="C723" s="61"/>
      <c r="D723" s="61"/>
      <c r="E723" s="61"/>
      <c r="F723" s="64"/>
    </row>
    <row r="724" spans="1:6" ht="15">
      <c r="A724" s="13" t="s">
        <v>27</v>
      </c>
      <c r="B724" s="66"/>
      <c r="C724" s="67"/>
      <c r="D724" s="67"/>
      <c r="E724" s="67"/>
      <c r="F724" s="68"/>
    </row>
    <row r="725" spans="1:6" ht="15">
      <c r="A725" s="14" t="s">
        <v>8</v>
      </c>
      <c r="B725" s="48">
        <v>46575.56</v>
      </c>
      <c r="C725" s="51">
        <v>5381.099</v>
      </c>
      <c r="D725" s="51">
        <v>33611.62</v>
      </c>
      <c r="E725" s="51">
        <f>B725-D725</f>
        <v>12963.939999999995</v>
      </c>
      <c r="F725" s="54">
        <f>B725-C725</f>
        <v>41194.460999999996</v>
      </c>
    </row>
    <row r="726" spans="1:6" ht="15">
      <c r="A726" s="16" t="s">
        <v>27</v>
      </c>
      <c r="B726" s="50"/>
      <c r="C726" s="53"/>
      <c r="D726" s="53"/>
      <c r="E726" s="53"/>
      <c r="F726" s="56"/>
    </row>
    <row r="727" spans="1:6" ht="15">
      <c r="A727" s="11" t="s">
        <v>12</v>
      </c>
      <c r="B727" s="57">
        <v>6300.29</v>
      </c>
      <c r="C727" s="60">
        <f>B727*0.99238655</f>
        <v>6252.3230570995</v>
      </c>
      <c r="D727" s="60">
        <v>4546.66</v>
      </c>
      <c r="E727" s="60">
        <f>B727-D727</f>
        <v>1753.63</v>
      </c>
      <c r="F727" s="63">
        <f>B727-C727</f>
        <v>47.96694290049982</v>
      </c>
    </row>
    <row r="728" spans="1:6" ht="15">
      <c r="A728" s="12" t="s">
        <v>13</v>
      </c>
      <c r="B728" s="58"/>
      <c r="C728" s="61"/>
      <c r="D728" s="61"/>
      <c r="E728" s="61"/>
      <c r="F728" s="64"/>
    </row>
    <row r="729" spans="1:6" ht="15">
      <c r="A729" s="13" t="s">
        <v>27</v>
      </c>
      <c r="B729" s="66"/>
      <c r="C729" s="67"/>
      <c r="D729" s="67"/>
      <c r="E729" s="67"/>
      <c r="F729" s="68"/>
    </row>
    <row r="730" spans="1:6" ht="15">
      <c r="A730" s="17" t="s">
        <v>16</v>
      </c>
      <c r="B730" s="48">
        <v>10800.18</v>
      </c>
      <c r="C730" s="51">
        <f>B730</f>
        <v>10800.18</v>
      </c>
      <c r="D730" s="51">
        <v>7794.01</v>
      </c>
      <c r="E730" s="51">
        <f>B730-D730</f>
        <v>3006.17</v>
      </c>
      <c r="F730" s="54">
        <f>B730-C730</f>
        <v>0</v>
      </c>
    </row>
    <row r="731" spans="1:6" ht="15">
      <c r="A731" s="17" t="s">
        <v>17</v>
      </c>
      <c r="B731" s="49"/>
      <c r="C731" s="52"/>
      <c r="D731" s="52"/>
      <c r="E731" s="52"/>
      <c r="F731" s="55"/>
    </row>
    <row r="732" spans="1:6" ht="15">
      <c r="A732" s="18" t="s">
        <v>27</v>
      </c>
      <c r="B732" s="50"/>
      <c r="C732" s="53"/>
      <c r="D732" s="53"/>
      <c r="E732" s="53"/>
      <c r="F732" s="56"/>
    </row>
    <row r="733" spans="1:6" ht="15">
      <c r="A733" s="11" t="s">
        <v>18</v>
      </c>
      <c r="B733" s="57">
        <v>15525.31</v>
      </c>
      <c r="C733" s="60">
        <f>B733*0.82310886</f>
        <v>12779.0202152466</v>
      </c>
      <c r="D733" s="60">
        <v>11203.98</v>
      </c>
      <c r="E733" s="60">
        <f>B733-D733</f>
        <v>4321.33</v>
      </c>
      <c r="F733" s="63">
        <f>B733-C733</f>
        <v>2746.2897847533986</v>
      </c>
    </row>
    <row r="734" spans="1:6" ht="15">
      <c r="A734" s="12" t="s">
        <v>19</v>
      </c>
      <c r="B734" s="58"/>
      <c r="C734" s="61"/>
      <c r="D734" s="61"/>
      <c r="E734" s="61"/>
      <c r="F734" s="64"/>
    </row>
    <row r="735" spans="1:6" ht="15.75" thickBot="1">
      <c r="A735" s="13" t="s">
        <v>27</v>
      </c>
      <c r="B735" s="59"/>
      <c r="C735" s="62"/>
      <c r="D735" s="62"/>
      <c r="E735" s="62"/>
      <c r="F735" s="65"/>
    </row>
    <row r="736" spans="1:6" ht="15.75" thickBot="1">
      <c r="A736" s="19" t="s">
        <v>20</v>
      </c>
      <c r="B736" s="38">
        <f>SUM(B716:B735)</f>
        <v>136802.4</v>
      </c>
      <c r="C736" s="38">
        <f>SUM(C716:C735)</f>
        <v>65732.79700101711</v>
      </c>
      <c r="D736" s="38">
        <f>SUM(D716:D735)</f>
        <v>98724.48999999999</v>
      </c>
      <c r="E736" s="38">
        <f>SUM(E716:E735)</f>
        <v>38077.91</v>
      </c>
      <c r="F736" s="38">
        <f>SUM(F716:F735)</f>
        <v>71069.6029989829</v>
      </c>
    </row>
    <row r="737" spans="2:6" ht="15.75" thickBot="1">
      <c r="B737" s="40"/>
      <c r="C737" s="40"/>
      <c r="D737" s="40"/>
      <c r="E737" s="40"/>
      <c r="F737" s="40"/>
    </row>
    <row r="738" spans="1:6" ht="15">
      <c r="A738" s="69" t="s">
        <v>21</v>
      </c>
      <c r="B738" s="72" t="s">
        <v>59</v>
      </c>
      <c r="C738" s="73"/>
      <c r="D738" s="73"/>
      <c r="E738" s="73"/>
      <c r="F738" s="74"/>
    </row>
    <row r="739" spans="1:6" ht="15">
      <c r="A739" s="70"/>
      <c r="B739" s="75"/>
      <c r="C739" s="76"/>
      <c r="D739" s="76"/>
      <c r="E739" s="76"/>
      <c r="F739" s="77"/>
    </row>
    <row r="740" spans="1:6" ht="30.75" thickBot="1">
      <c r="A740" s="71"/>
      <c r="B740" s="35" t="s">
        <v>0</v>
      </c>
      <c r="C740" s="36" t="s">
        <v>1</v>
      </c>
      <c r="D740" s="36" t="s">
        <v>22</v>
      </c>
      <c r="E740" s="36" t="s">
        <v>23</v>
      </c>
      <c r="F740" s="37" t="s">
        <v>2</v>
      </c>
    </row>
    <row r="741" spans="1:6" ht="15">
      <c r="A741" s="12" t="s">
        <v>3</v>
      </c>
      <c r="B741" s="78">
        <v>9224.5</v>
      </c>
      <c r="C741" s="79">
        <f>B741*0.99240038</f>
        <v>9154.39730531</v>
      </c>
      <c r="D741" s="79">
        <v>3877.51</v>
      </c>
      <c r="E741" s="79">
        <f>B741-D741</f>
        <v>5346.99</v>
      </c>
      <c r="F741" s="80">
        <f>B741-C741</f>
        <v>70.10269469000013</v>
      </c>
    </row>
    <row r="742" spans="1:6" ht="15">
      <c r="A742" s="12" t="s">
        <v>4</v>
      </c>
      <c r="B742" s="58"/>
      <c r="C742" s="61"/>
      <c r="D742" s="61"/>
      <c r="E742" s="61"/>
      <c r="F742" s="64"/>
    </row>
    <row r="743" spans="1:6" ht="15">
      <c r="A743" s="13" t="s">
        <v>27</v>
      </c>
      <c r="B743" s="66"/>
      <c r="C743" s="67"/>
      <c r="D743" s="67"/>
      <c r="E743" s="67"/>
      <c r="F743" s="68"/>
    </row>
    <row r="744" spans="1:6" ht="15">
      <c r="A744" s="14" t="s">
        <v>28</v>
      </c>
      <c r="B744" s="48">
        <v>689.82</v>
      </c>
      <c r="C744" s="51">
        <v>0</v>
      </c>
      <c r="D744" s="51">
        <v>290</v>
      </c>
      <c r="E744" s="51">
        <f>B744-D744</f>
        <v>399.82000000000005</v>
      </c>
      <c r="F744" s="54">
        <f>B744-C744</f>
        <v>689.82</v>
      </c>
    </row>
    <row r="745" spans="1:6" ht="15">
      <c r="A745" s="15" t="s">
        <v>29</v>
      </c>
      <c r="B745" s="49"/>
      <c r="C745" s="52"/>
      <c r="D745" s="52"/>
      <c r="E745" s="52"/>
      <c r="F745" s="55"/>
    </row>
    <row r="746" spans="1:6" ht="15">
      <c r="A746" s="16" t="s">
        <v>27</v>
      </c>
      <c r="B746" s="50"/>
      <c r="C746" s="53"/>
      <c r="D746" s="53"/>
      <c r="E746" s="53"/>
      <c r="F746" s="56"/>
    </row>
    <row r="747" spans="1:6" ht="15">
      <c r="A747" s="11" t="s">
        <v>6</v>
      </c>
      <c r="B747" s="57">
        <v>12155.72</v>
      </c>
      <c r="C747" s="60">
        <v>13705.91</v>
      </c>
      <c r="D747" s="60">
        <v>5109.61</v>
      </c>
      <c r="E747" s="60">
        <f>B747-D747</f>
        <v>7046.11</v>
      </c>
      <c r="F747" s="63">
        <f>B747-C747</f>
        <v>-1550.1900000000005</v>
      </c>
    </row>
    <row r="748" spans="1:6" ht="15">
      <c r="A748" s="12" t="s">
        <v>7</v>
      </c>
      <c r="B748" s="58"/>
      <c r="C748" s="61"/>
      <c r="D748" s="61"/>
      <c r="E748" s="61"/>
      <c r="F748" s="64"/>
    </row>
    <row r="749" spans="1:6" ht="15">
      <c r="A749" s="13" t="s">
        <v>27</v>
      </c>
      <c r="B749" s="66"/>
      <c r="C749" s="67"/>
      <c r="D749" s="67"/>
      <c r="E749" s="67"/>
      <c r="F749" s="68"/>
    </row>
    <row r="750" spans="1:6" ht="15">
      <c r="A750" s="14" t="s">
        <v>8</v>
      </c>
      <c r="B750" s="48">
        <v>17845.5</v>
      </c>
      <c r="C750" s="51">
        <v>3623.25</v>
      </c>
      <c r="D750" s="51">
        <v>7501.28</v>
      </c>
      <c r="E750" s="51">
        <f>B750-D750</f>
        <v>10344.220000000001</v>
      </c>
      <c r="F750" s="54">
        <f>B750-C750</f>
        <v>14222.25</v>
      </c>
    </row>
    <row r="751" spans="1:6" ht="15">
      <c r="A751" s="16" t="s">
        <v>27</v>
      </c>
      <c r="B751" s="50"/>
      <c r="C751" s="53"/>
      <c r="D751" s="53"/>
      <c r="E751" s="53"/>
      <c r="F751" s="56"/>
    </row>
    <row r="752" spans="1:6" ht="15">
      <c r="A752" s="11" t="s">
        <v>12</v>
      </c>
      <c r="B752" s="57">
        <v>2413.91</v>
      </c>
      <c r="C752" s="60">
        <f>B752*0.99238655</f>
        <v>2395.5318169105</v>
      </c>
      <c r="D752" s="60">
        <v>1014.66</v>
      </c>
      <c r="E752" s="60">
        <f>B752-D752</f>
        <v>1399.25</v>
      </c>
      <c r="F752" s="63">
        <f>B752-C752</f>
        <v>18.3781830895</v>
      </c>
    </row>
    <row r="753" spans="1:6" ht="15">
      <c r="A753" s="12" t="s">
        <v>13</v>
      </c>
      <c r="B753" s="58"/>
      <c r="C753" s="61"/>
      <c r="D753" s="61"/>
      <c r="E753" s="61"/>
      <c r="F753" s="64"/>
    </row>
    <row r="754" spans="1:6" ht="15">
      <c r="A754" s="13" t="s">
        <v>27</v>
      </c>
      <c r="B754" s="66"/>
      <c r="C754" s="67"/>
      <c r="D754" s="67"/>
      <c r="E754" s="67"/>
      <c r="F754" s="68"/>
    </row>
    <row r="755" spans="1:6" ht="15">
      <c r="A755" s="17" t="s">
        <v>16</v>
      </c>
      <c r="B755" s="48">
        <v>4138.05</v>
      </c>
      <c r="C755" s="51">
        <f>B755</f>
        <v>4138.05</v>
      </c>
      <c r="D755" s="51">
        <v>1739.36</v>
      </c>
      <c r="E755" s="51">
        <f>B755-D755</f>
        <v>2398.6900000000005</v>
      </c>
      <c r="F755" s="54">
        <f>B755-C755</f>
        <v>0</v>
      </c>
    </row>
    <row r="756" spans="1:6" ht="15">
      <c r="A756" s="17" t="s">
        <v>17</v>
      </c>
      <c r="B756" s="49"/>
      <c r="C756" s="52"/>
      <c r="D756" s="52"/>
      <c r="E756" s="52"/>
      <c r="F756" s="55"/>
    </row>
    <row r="757" spans="1:6" ht="15">
      <c r="A757" s="18" t="s">
        <v>27</v>
      </c>
      <c r="B757" s="50"/>
      <c r="C757" s="53"/>
      <c r="D757" s="53"/>
      <c r="E757" s="53"/>
      <c r="F757" s="56"/>
    </row>
    <row r="758" spans="1:6" ht="15">
      <c r="A758" s="11" t="s">
        <v>18</v>
      </c>
      <c r="B758" s="57">
        <v>5948.63</v>
      </c>
      <c r="C758" s="60">
        <f>B758*0.82310886</f>
        <v>4896.3700578618</v>
      </c>
      <c r="D758" s="60">
        <v>2500.49</v>
      </c>
      <c r="E758" s="60">
        <f>B758-D758</f>
        <v>3448.1400000000003</v>
      </c>
      <c r="F758" s="63">
        <f>B758-C758</f>
        <v>1052.2599421382001</v>
      </c>
    </row>
    <row r="759" spans="1:6" ht="15">
      <c r="A759" s="12" t="s">
        <v>19</v>
      </c>
      <c r="B759" s="58"/>
      <c r="C759" s="61"/>
      <c r="D759" s="61"/>
      <c r="E759" s="61"/>
      <c r="F759" s="64"/>
    </row>
    <row r="760" spans="1:6" ht="15.75" thickBot="1">
      <c r="A760" s="13" t="s">
        <v>27</v>
      </c>
      <c r="B760" s="59"/>
      <c r="C760" s="62"/>
      <c r="D760" s="62"/>
      <c r="E760" s="62"/>
      <c r="F760" s="65"/>
    </row>
    <row r="761" spans="1:6" ht="15.75" thickBot="1">
      <c r="A761" s="19" t="s">
        <v>20</v>
      </c>
      <c r="B761" s="38">
        <f>SUM(B741:B760)</f>
        <v>52416.13</v>
      </c>
      <c r="C761" s="38">
        <f>SUM(C741:C760)</f>
        <v>37913.50918008231</v>
      </c>
      <c r="D761" s="38">
        <f>SUM(D741:D760)</f>
        <v>22032.909999999996</v>
      </c>
      <c r="E761" s="38">
        <f>SUM(E741:E760)</f>
        <v>30383.22</v>
      </c>
      <c r="F761" s="38">
        <f>SUM(F741:F760)</f>
        <v>14502.6208199177</v>
      </c>
    </row>
    <row r="762" spans="2:6" ht="15.75" thickBot="1">
      <c r="B762" s="40"/>
      <c r="C762" s="40"/>
      <c r="D762" s="40"/>
      <c r="E762" s="40"/>
      <c r="F762" s="40"/>
    </row>
    <row r="763" spans="1:6" ht="15">
      <c r="A763" s="69" t="s">
        <v>21</v>
      </c>
      <c r="B763" s="72" t="s">
        <v>60</v>
      </c>
      <c r="C763" s="73"/>
      <c r="D763" s="73"/>
      <c r="E763" s="73"/>
      <c r="F763" s="74"/>
    </row>
    <row r="764" spans="1:6" ht="15">
      <c r="A764" s="70"/>
      <c r="B764" s="75"/>
      <c r="C764" s="76"/>
      <c r="D764" s="76"/>
      <c r="E764" s="76"/>
      <c r="F764" s="77"/>
    </row>
    <row r="765" spans="1:6" ht="30.75" thickBot="1">
      <c r="A765" s="71"/>
      <c r="B765" s="35" t="s">
        <v>0</v>
      </c>
      <c r="C765" s="36" t="s">
        <v>1</v>
      </c>
      <c r="D765" s="36" t="s">
        <v>22</v>
      </c>
      <c r="E765" s="36" t="s">
        <v>23</v>
      </c>
      <c r="F765" s="37" t="s">
        <v>2</v>
      </c>
    </row>
    <row r="766" spans="1:6" ht="15">
      <c r="A766" s="12" t="s">
        <v>3</v>
      </c>
      <c r="B766" s="78">
        <v>11685.42</v>
      </c>
      <c r="C766" s="79">
        <f>B766*0.99240038</f>
        <v>11596.6152484596</v>
      </c>
      <c r="D766" s="79">
        <v>8271.87</v>
      </c>
      <c r="E766" s="79">
        <f>B766-D766</f>
        <v>3413.5499999999993</v>
      </c>
      <c r="F766" s="80">
        <f>B766-C766</f>
        <v>88.8047515403996</v>
      </c>
    </row>
    <row r="767" spans="1:6" ht="15">
      <c r="A767" s="12" t="s">
        <v>4</v>
      </c>
      <c r="B767" s="58"/>
      <c r="C767" s="61"/>
      <c r="D767" s="61"/>
      <c r="E767" s="61"/>
      <c r="F767" s="64"/>
    </row>
    <row r="768" spans="1:6" ht="15">
      <c r="A768" s="13" t="s">
        <v>27</v>
      </c>
      <c r="B768" s="66"/>
      <c r="C768" s="67"/>
      <c r="D768" s="67"/>
      <c r="E768" s="67"/>
      <c r="F768" s="68"/>
    </row>
    <row r="769" spans="1:6" ht="15">
      <c r="A769" s="14" t="s">
        <v>28</v>
      </c>
      <c r="B769" s="48">
        <v>873.98</v>
      </c>
      <c r="C769" s="51">
        <v>0</v>
      </c>
      <c r="D769" s="51">
        <v>618.7</v>
      </c>
      <c r="E769" s="51">
        <f>B769-D769</f>
        <v>255.27999999999997</v>
      </c>
      <c r="F769" s="54">
        <f>B769-C769</f>
        <v>873.98</v>
      </c>
    </row>
    <row r="770" spans="1:6" ht="15">
      <c r="A770" s="15" t="s">
        <v>29</v>
      </c>
      <c r="B770" s="49"/>
      <c r="C770" s="52"/>
      <c r="D770" s="52"/>
      <c r="E770" s="52"/>
      <c r="F770" s="55"/>
    </row>
    <row r="771" spans="1:6" ht="15">
      <c r="A771" s="16" t="s">
        <v>27</v>
      </c>
      <c r="B771" s="50"/>
      <c r="C771" s="53"/>
      <c r="D771" s="53"/>
      <c r="E771" s="53"/>
      <c r="F771" s="56"/>
    </row>
    <row r="772" spans="1:6" ht="15">
      <c r="A772" s="11" t="s">
        <v>6</v>
      </c>
      <c r="B772" s="57">
        <v>15398.91</v>
      </c>
      <c r="C772" s="60">
        <v>3097.18</v>
      </c>
      <c r="D772" s="60">
        <v>10900.58</v>
      </c>
      <c r="E772" s="60">
        <f>B772-D772</f>
        <v>4498.33</v>
      </c>
      <c r="F772" s="63">
        <f>B772-C772</f>
        <v>12301.73</v>
      </c>
    </row>
    <row r="773" spans="1:6" ht="15">
      <c r="A773" s="12" t="s">
        <v>7</v>
      </c>
      <c r="B773" s="58"/>
      <c r="C773" s="61"/>
      <c r="D773" s="61"/>
      <c r="E773" s="61"/>
      <c r="F773" s="64"/>
    </row>
    <row r="774" spans="1:6" ht="15">
      <c r="A774" s="13" t="s">
        <v>27</v>
      </c>
      <c r="B774" s="66"/>
      <c r="C774" s="67"/>
      <c r="D774" s="67"/>
      <c r="E774" s="67"/>
      <c r="F774" s="68"/>
    </row>
    <row r="775" spans="1:6" ht="15">
      <c r="A775" s="14" t="s">
        <v>8</v>
      </c>
      <c r="B775" s="48">
        <v>22606.29</v>
      </c>
      <c r="C775" s="51">
        <v>1083.24</v>
      </c>
      <c r="D775" s="51">
        <v>16002.52</v>
      </c>
      <c r="E775" s="51">
        <f>B775-D775</f>
        <v>6603.77</v>
      </c>
      <c r="F775" s="54">
        <f>B775-C775</f>
        <v>21523.05</v>
      </c>
    </row>
    <row r="776" spans="1:6" ht="15">
      <c r="A776" s="16" t="s">
        <v>27</v>
      </c>
      <c r="B776" s="50"/>
      <c r="C776" s="53"/>
      <c r="D776" s="53"/>
      <c r="E776" s="53"/>
      <c r="F776" s="56"/>
    </row>
    <row r="777" spans="1:6" ht="15">
      <c r="A777" s="11" t="s">
        <v>12</v>
      </c>
      <c r="B777" s="57">
        <v>3058.09</v>
      </c>
      <c r="C777" s="60">
        <f>B777*0.99238655</f>
        <v>3034.8073846895</v>
      </c>
      <c r="D777" s="60">
        <v>2164.77</v>
      </c>
      <c r="E777" s="60">
        <f>B777-D777</f>
        <v>893.3200000000002</v>
      </c>
      <c r="F777" s="63">
        <f>B777-C777</f>
        <v>23.282615310500205</v>
      </c>
    </row>
    <row r="778" spans="1:6" ht="15">
      <c r="A778" s="12" t="s">
        <v>13</v>
      </c>
      <c r="B778" s="58"/>
      <c r="C778" s="61"/>
      <c r="D778" s="61"/>
      <c r="E778" s="61"/>
      <c r="F778" s="64"/>
    </row>
    <row r="779" spans="1:6" ht="15">
      <c r="A779" s="13" t="s">
        <v>27</v>
      </c>
      <c r="B779" s="66"/>
      <c r="C779" s="67"/>
      <c r="D779" s="67"/>
      <c r="E779" s="67"/>
      <c r="F779" s="68"/>
    </row>
    <row r="780" spans="1:6" ht="15">
      <c r="A780" s="17" t="s">
        <v>16</v>
      </c>
      <c r="B780" s="48">
        <v>5242.21</v>
      </c>
      <c r="C780" s="51">
        <f>B780</f>
        <v>5242.21</v>
      </c>
      <c r="D780" s="51">
        <v>3710.85</v>
      </c>
      <c r="E780" s="51">
        <f>B780-D780</f>
        <v>1531.3600000000001</v>
      </c>
      <c r="F780" s="54">
        <f>B780-C780</f>
        <v>0</v>
      </c>
    </row>
    <row r="781" spans="1:6" ht="15">
      <c r="A781" s="17" t="s">
        <v>17</v>
      </c>
      <c r="B781" s="49"/>
      <c r="C781" s="52"/>
      <c r="D781" s="52"/>
      <c r="E781" s="52"/>
      <c r="F781" s="55"/>
    </row>
    <row r="782" spans="1:6" ht="15">
      <c r="A782" s="18" t="s">
        <v>27</v>
      </c>
      <c r="B782" s="50"/>
      <c r="C782" s="53"/>
      <c r="D782" s="53"/>
      <c r="E782" s="53"/>
      <c r="F782" s="56"/>
    </row>
    <row r="783" spans="1:6" ht="15">
      <c r="A783" s="11" t="s">
        <v>18</v>
      </c>
      <c r="B783" s="57">
        <v>7535.1</v>
      </c>
      <c r="C783" s="60">
        <f>B783*0.82310886</f>
        <v>6202.207570986001</v>
      </c>
      <c r="D783" s="60">
        <v>5333.96</v>
      </c>
      <c r="E783" s="60">
        <f>B783-D783</f>
        <v>2201.1400000000003</v>
      </c>
      <c r="F783" s="63">
        <f>B783-C783</f>
        <v>1332.8924290139994</v>
      </c>
    </row>
    <row r="784" spans="1:6" ht="15">
      <c r="A784" s="12" t="s">
        <v>19</v>
      </c>
      <c r="B784" s="58"/>
      <c r="C784" s="61"/>
      <c r="D784" s="61"/>
      <c r="E784" s="61"/>
      <c r="F784" s="64"/>
    </row>
    <row r="785" spans="1:6" ht="15.75" thickBot="1">
      <c r="A785" s="13" t="s">
        <v>27</v>
      </c>
      <c r="B785" s="59"/>
      <c r="C785" s="62"/>
      <c r="D785" s="62"/>
      <c r="E785" s="62"/>
      <c r="F785" s="65"/>
    </row>
    <row r="786" spans="1:6" ht="15.75" thickBot="1">
      <c r="A786" s="19" t="s">
        <v>20</v>
      </c>
      <c r="B786" s="38">
        <f>SUM(B766:B785)</f>
        <v>66400</v>
      </c>
      <c r="C786" s="38">
        <f>SUM(C766:C785)</f>
        <v>30256.2602041351</v>
      </c>
      <c r="D786" s="38">
        <f>SUM(D766:D785)</f>
        <v>47003.24999999999</v>
      </c>
      <c r="E786" s="38">
        <f>SUM(E766:E785)</f>
        <v>19396.75</v>
      </c>
      <c r="F786" s="38">
        <f>SUM(F766:F785)</f>
        <v>36143.739795864894</v>
      </c>
    </row>
    <row r="787" spans="2:6" ht="15.75" thickBot="1">
      <c r="B787" s="40"/>
      <c r="C787" s="40"/>
      <c r="D787" s="40"/>
      <c r="E787" s="40"/>
      <c r="F787" s="40"/>
    </row>
    <row r="788" spans="1:6" ht="15">
      <c r="A788" s="69" t="s">
        <v>21</v>
      </c>
      <c r="B788" s="72" t="s">
        <v>61</v>
      </c>
      <c r="C788" s="73"/>
      <c r="D788" s="73"/>
      <c r="E788" s="73"/>
      <c r="F788" s="74"/>
    </row>
    <row r="789" spans="1:6" ht="15">
      <c r="A789" s="70"/>
      <c r="B789" s="75"/>
      <c r="C789" s="76"/>
      <c r="D789" s="76"/>
      <c r="E789" s="76"/>
      <c r="F789" s="77"/>
    </row>
    <row r="790" spans="1:6" ht="30.75" thickBot="1">
      <c r="A790" s="71"/>
      <c r="B790" s="35" t="s">
        <v>0</v>
      </c>
      <c r="C790" s="36" t="s">
        <v>1</v>
      </c>
      <c r="D790" s="36" t="s">
        <v>22</v>
      </c>
      <c r="E790" s="36" t="s">
        <v>23</v>
      </c>
      <c r="F790" s="37" t="s">
        <v>2</v>
      </c>
    </row>
    <row r="791" spans="1:6" ht="15">
      <c r="A791" s="12" t="s">
        <v>3</v>
      </c>
      <c r="B791" s="78">
        <v>12115.96</v>
      </c>
      <c r="C791" s="79">
        <f>B791*0.99240038</f>
        <v>12023.883308064798</v>
      </c>
      <c r="D791" s="79">
        <v>8588.86</v>
      </c>
      <c r="E791" s="79">
        <f>B791-D791</f>
        <v>3527.0999999999985</v>
      </c>
      <c r="F791" s="80">
        <f>B791-C791</f>
        <v>92.07669193520087</v>
      </c>
    </row>
    <row r="792" spans="1:6" ht="15">
      <c r="A792" s="12" t="s">
        <v>4</v>
      </c>
      <c r="B792" s="58"/>
      <c r="C792" s="61"/>
      <c r="D792" s="61"/>
      <c r="E792" s="61"/>
      <c r="F792" s="64"/>
    </row>
    <row r="793" spans="1:6" ht="15">
      <c r="A793" s="13" t="s">
        <v>27</v>
      </c>
      <c r="B793" s="66"/>
      <c r="C793" s="67"/>
      <c r="D793" s="67"/>
      <c r="E793" s="67"/>
      <c r="F793" s="68"/>
    </row>
    <row r="794" spans="1:6" ht="15">
      <c r="A794" s="14" t="s">
        <v>28</v>
      </c>
      <c r="B794" s="48">
        <v>906.03</v>
      </c>
      <c r="C794" s="51">
        <v>0</v>
      </c>
      <c r="D794" s="51">
        <v>642.27</v>
      </c>
      <c r="E794" s="51">
        <f>B794-D794</f>
        <v>263.76</v>
      </c>
      <c r="F794" s="54">
        <f>B794-C794</f>
        <v>906.03</v>
      </c>
    </row>
    <row r="795" spans="1:6" ht="15">
      <c r="A795" s="15" t="s">
        <v>29</v>
      </c>
      <c r="B795" s="49"/>
      <c r="C795" s="52"/>
      <c r="D795" s="52"/>
      <c r="E795" s="52"/>
      <c r="F795" s="55"/>
    </row>
    <row r="796" spans="1:6" ht="15">
      <c r="A796" s="16" t="s">
        <v>27</v>
      </c>
      <c r="B796" s="50"/>
      <c r="C796" s="53"/>
      <c r="D796" s="53"/>
      <c r="E796" s="53"/>
      <c r="F796" s="56"/>
    </row>
    <row r="797" spans="1:6" ht="15">
      <c r="A797" s="11" t="s">
        <v>6</v>
      </c>
      <c r="B797" s="57">
        <v>15966.43</v>
      </c>
      <c r="C797" s="60">
        <v>5144.333</v>
      </c>
      <c r="D797" s="60">
        <v>11318.39</v>
      </c>
      <c r="E797" s="60">
        <f>B797-D797</f>
        <v>4648.040000000001</v>
      </c>
      <c r="F797" s="63">
        <f>B797-C797</f>
        <v>10822.097000000002</v>
      </c>
    </row>
    <row r="798" spans="1:6" ht="15">
      <c r="A798" s="12" t="s">
        <v>7</v>
      </c>
      <c r="B798" s="58"/>
      <c r="C798" s="61"/>
      <c r="D798" s="61"/>
      <c r="E798" s="61"/>
      <c r="F798" s="64"/>
    </row>
    <row r="799" spans="1:6" ht="15">
      <c r="A799" s="13" t="s">
        <v>27</v>
      </c>
      <c r="B799" s="66"/>
      <c r="C799" s="67"/>
      <c r="D799" s="67"/>
      <c r="E799" s="67"/>
      <c r="F799" s="68"/>
    </row>
    <row r="800" spans="1:6" ht="15">
      <c r="A800" s="14" t="s">
        <v>8</v>
      </c>
      <c r="B800" s="48">
        <v>23439.24</v>
      </c>
      <c r="C800" s="51">
        <v>3411.62</v>
      </c>
      <c r="D800" s="51">
        <v>16615.78</v>
      </c>
      <c r="E800" s="51">
        <f>B800-D800</f>
        <v>6823.460000000003</v>
      </c>
      <c r="F800" s="54">
        <f>B800-C800</f>
        <v>20027.620000000003</v>
      </c>
    </row>
    <row r="801" spans="1:6" ht="15">
      <c r="A801" s="16" t="s">
        <v>27</v>
      </c>
      <c r="B801" s="50"/>
      <c r="C801" s="53"/>
      <c r="D801" s="53"/>
      <c r="E801" s="53"/>
      <c r="F801" s="56"/>
    </row>
    <row r="802" spans="1:6" ht="15">
      <c r="A802" s="11" t="s">
        <v>12</v>
      </c>
      <c r="B802" s="57">
        <v>3170.69</v>
      </c>
      <c r="C802" s="60">
        <f>B802*0.99238655</f>
        <v>3146.5501102195</v>
      </c>
      <c r="D802" s="60">
        <v>2247.65</v>
      </c>
      <c r="E802" s="60">
        <f>B802-D802</f>
        <v>923.04</v>
      </c>
      <c r="F802" s="63">
        <f>B802-C802</f>
        <v>24.139889780500198</v>
      </c>
    </row>
    <row r="803" spans="1:6" ht="15">
      <c r="A803" s="12" t="s">
        <v>13</v>
      </c>
      <c r="B803" s="58"/>
      <c r="C803" s="61"/>
      <c r="D803" s="61"/>
      <c r="E803" s="61"/>
      <c r="F803" s="64"/>
    </row>
    <row r="804" spans="1:6" ht="15">
      <c r="A804" s="13" t="s">
        <v>27</v>
      </c>
      <c r="B804" s="66"/>
      <c r="C804" s="67"/>
      <c r="D804" s="67"/>
      <c r="E804" s="67"/>
      <c r="F804" s="68"/>
    </row>
    <row r="805" spans="1:6" ht="15">
      <c r="A805" s="17" t="s">
        <v>16</v>
      </c>
      <c r="B805" s="48">
        <v>5435.41</v>
      </c>
      <c r="C805" s="51">
        <f>B805</f>
        <v>5435.41</v>
      </c>
      <c r="D805" s="51">
        <v>3853.11</v>
      </c>
      <c r="E805" s="51">
        <f>B805-D805</f>
        <v>1582.2999999999997</v>
      </c>
      <c r="F805" s="54">
        <f>B805-C805</f>
        <v>0</v>
      </c>
    </row>
    <row r="806" spans="1:6" ht="15">
      <c r="A806" s="17" t="s">
        <v>17</v>
      </c>
      <c r="B806" s="49"/>
      <c r="C806" s="52"/>
      <c r="D806" s="52"/>
      <c r="E806" s="52"/>
      <c r="F806" s="55"/>
    </row>
    <row r="807" spans="1:6" ht="15">
      <c r="A807" s="18" t="s">
        <v>27</v>
      </c>
      <c r="B807" s="50"/>
      <c r="C807" s="53"/>
      <c r="D807" s="53"/>
      <c r="E807" s="53"/>
      <c r="F807" s="56"/>
    </row>
    <row r="808" spans="1:6" ht="15">
      <c r="A808" s="11" t="s">
        <v>18</v>
      </c>
      <c r="B808" s="57">
        <v>7812.93</v>
      </c>
      <c r="C808" s="60">
        <f>B808*0.82310886</f>
        <v>6430.891905559801</v>
      </c>
      <c r="D808" s="60">
        <v>5538.47</v>
      </c>
      <c r="E808" s="60">
        <f>B808-D808</f>
        <v>2274.46</v>
      </c>
      <c r="F808" s="63">
        <f>B808-C808</f>
        <v>1382.0380944401995</v>
      </c>
    </row>
    <row r="809" spans="1:6" ht="15">
      <c r="A809" s="12" t="s">
        <v>19</v>
      </c>
      <c r="B809" s="58"/>
      <c r="C809" s="61"/>
      <c r="D809" s="61"/>
      <c r="E809" s="61"/>
      <c r="F809" s="64"/>
    </row>
    <row r="810" spans="1:6" ht="15.75" thickBot="1">
      <c r="A810" s="13" t="s">
        <v>27</v>
      </c>
      <c r="B810" s="59"/>
      <c r="C810" s="62"/>
      <c r="D810" s="62"/>
      <c r="E810" s="62"/>
      <c r="F810" s="65"/>
    </row>
    <row r="811" spans="1:6" ht="15.75" thickBot="1">
      <c r="A811" s="19" t="s">
        <v>20</v>
      </c>
      <c r="B811" s="38">
        <f>SUM(B791:B810)</f>
        <v>68846.69</v>
      </c>
      <c r="C811" s="38">
        <f>SUM(C791:C810)</f>
        <v>35592.6883238441</v>
      </c>
      <c r="D811" s="38">
        <f>SUM(D791:D810)</f>
        <v>48804.530000000006</v>
      </c>
      <c r="E811" s="38">
        <f>SUM(E791:E810)</f>
        <v>20042.16</v>
      </c>
      <c r="F811" s="38">
        <f>SUM(F791:F810)</f>
        <v>33254.00167615591</v>
      </c>
    </row>
    <row r="812" spans="2:6" ht="15.75" thickBot="1">
      <c r="B812" s="40"/>
      <c r="C812" s="40"/>
      <c r="D812" s="40"/>
      <c r="E812" s="40"/>
      <c r="F812" s="40"/>
    </row>
    <row r="813" spans="1:6" ht="15">
      <c r="A813" s="69" t="s">
        <v>21</v>
      </c>
      <c r="B813" s="72" t="s">
        <v>62</v>
      </c>
      <c r="C813" s="73"/>
      <c r="D813" s="73"/>
      <c r="E813" s="73"/>
      <c r="F813" s="74"/>
    </row>
    <row r="814" spans="1:6" ht="15">
      <c r="A814" s="70"/>
      <c r="B814" s="75"/>
      <c r="C814" s="76"/>
      <c r="D814" s="76"/>
      <c r="E814" s="76"/>
      <c r="F814" s="77"/>
    </row>
    <row r="815" spans="1:6" ht="30.75" thickBot="1">
      <c r="A815" s="71"/>
      <c r="B815" s="35" t="s">
        <v>0</v>
      </c>
      <c r="C815" s="36" t="s">
        <v>1</v>
      </c>
      <c r="D815" s="36" t="s">
        <v>22</v>
      </c>
      <c r="E815" s="36" t="s">
        <v>23</v>
      </c>
      <c r="F815" s="37" t="s">
        <v>2</v>
      </c>
    </row>
    <row r="816" spans="1:6" ht="15">
      <c r="A816" s="12" t="s">
        <v>3</v>
      </c>
      <c r="B816" s="78">
        <v>12116.42</v>
      </c>
      <c r="C816" s="79">
        <f>B816*0.99240038</f>
        <v>12024.3398122396</v>
      </c>
      <c r="D816" s="79">
        <v>8831.93</v>
      </c>
      <c r="E816" s="79">
        <f>B816-D816</f>
        <v>3284.49</v>
      </c>
      <c r="F816" s="80">
        <f>B816-C816</f>
        <v>92.0801877604008</v>
      </c>
    </row>
    <row r="817" spans="1:6" ht="15">
      <c r="A817" s="12" t="s">
        <v>4</v>
      </c>
      <c r="B817" s="58"/>
      <c r="C817" s="61"/>
      <c r="D817" s="61"/>
      <c r="E817" s="61"/>
      <c r="F817" s="64"/>
    </row>
    <row r="818" spans="1:6" ht="15">
      <c r="A818" s="13" t="s">
        <v>27</v>
      </c>
      <c r="B818" s="66"/>
      <c r="C818" s="67"/>
      <c r="D818" s="67"/>
      <c r="E818" s="67"/>
      <c r="F818" s="68"/>
    </row>
    <row r="819" spans="1:6" ht="15">
      <c r="A819" s="14" t="s">
        <v>28</v>
      </c>
      <c r="B819" s="48">
        <v>906.03</v>
      </c>
      <c r="C819" s="51">
        <v>0</v>
      </c>
      <c r="D819" s="51">
        <v>660.43</v>
      </c>
      <c r="E819" s="51">
        <f>B819-D819</f>
        <v>245.60000000000002</v>
      </c>
      <c r="F819" s="54">
        <f>B819-C819</f>
        <v>906.03</v>
      </c>
    </row>
    <row r="820" spans="1:6" ht="15">
      <c r="A820" s="15" t="s">
        <v>29</v>
      </c>
      <c r="B820" s="49"/>
      <c r="C820" s="52"/>
      <c r="D820" s="52"/>
      <c r="E820" s="52"/>
      <c r="F820" s="55"/>
    </row>
    <row r="821" spans="1:6" ht="15">
      <c r="A821" s="16" t="s">
        <v>27</v>
      </c>
      <c r="B821" s="50"/>
      <c r="C821" s="53"/>
      <c r="D821" s="53"/>
      <c r="E821" s="53"/>
      <c r="F821" s="56"/>
    </row>
    <row r="822" spans="1:6" ht="15">
      <c r="A822" s="11" t="s">
        <v>6</v>
      </c>
      <c r="B822" s="57">
        <v>15967.01</v>
      </c>
      <c r="C822" s="60">
        <v>6401.786</v>
      </c>
      <c r="D822" s="60">
        <v>11638.7</v>
      </c>
      <c r="E822" s="60">
        <f>B822-D822</f>
        <v>4328.3099999999995</v>
      </c>
      <c r="F822" s="63">
        <f>B822-C822</f>
        <v>9565.224</v>
      </c>
    </row>
    <row r="823" spans="1:6" ht="15">
      <c r="A823" s="12" t="s">
        <v>7</v>
      </c>
      <c r="B823" s="58"/>
      <c r="C823" s="61"/>
      <c r="D823" s="61"/>
      <c r="E823" s="61"/>
      <c r="F823" s="64"/>
    </row>
    <row r="824" spans="1:6" ht="15">
      <c r="A824" s="13" t="s">
        <v>27</v>
      </c>
      <c r="B824" s="66"/>
      <c r="C824" s="67"/>
      <c r="D824" s="67"/>
      <c r="E824" s="67"/>
      <c r="F824" s="68"/>
    </row>
    <row r="825" spans="1:6" ht="15">
      <c r="A825" s="14" t="s">
        <v>8</v>
      </c>
      <c r="B825" s="48">
        <v>23440.12</v>
      </c>
      <c r="C825" s="51">
        <v>143442.7</v>
      </c>
      <c r="D825" s="51">
        <v>17086</v>
      </c>
      <c r="E825" s="51">
        <f>B825-D825</f>
        <v>6354.119999999999</v>
      </c>
      <c r="F825" s="54">
        <f>B825-C825</f>
        <v>-120002.58000000002</v>
      </c>
    </row>
    <row r="826" spans="1:6" ht="15">
      <c r="A826" s="16" t="s">
        <v>27</v>
      </c>
      <c r="B826" s="50"/>
      <c r="C826" s="53"/>
      <c r="D826" s="53"/>
      <c r="E826" s="53"/>
      <c r="F826" s="56"/>
    </row>
    <row r="827" spans="1:6" ht="15">
      <c r="A827" s="11" t="s">
        <v>12</v>
      </c>
      <c r="B827" s="57">
        <v>3170.77</v>
      </c>
      <c r="C827" s="60">
        <f>B827*0.99238655</f>
        <v>3146.6295011435</v>
      </c>
      <c r="D827" s="60">
        <v>2311.24</v>
      </c>
      <c r="E827" s="60">
        <f>B827-D827</f>
        <v>859.5300000000002</v>
      </c>
      <c r="F827" s="63">
        <f>B827-C827</f>
        <v>24.140498856500017</v>
      </c>
    </row>
    <row r="828" spans="1:6" ht="15">
      <c r="A828" s="12" t="s">
        <v>13</v>
      </c>
      <c r="B828" s="58"/>
      <c r="C828" s="61"/>
      <c r="D828" s="61"/>
      <c r="E828" s="61"/>
      <c r="F828" s="64"/>
    </row>
    <row r="829" spans="1:6" ht="15">
      <c r="A829" s="13" t="s">
        <v>27</v>
      </c>
      <c r="B829" s="66"/>
      <c r="C829" s="67"/>
      <c r="D829" s="67"/>
      <c r="E829" s="67"/>
      <c r="F829" s="68"/>
    </row>
    <row r="830" spans="1:6" ht="15">
      <c r="A830" s="17" t="s">
        <v>16</v>
      </c>
      <c r="B830" s="48">
        <v>5435.58</v>
      </c>
      <c r="C830" s="51">
        <f>B830</f>
        <v>5435.58</v>
      </c>
      <c r="D830" s="51">
        <v>3962.13</v>
      </c>
      <c r="E830" s="51">
        <f>B830-D830</f>
        <v>1473.4499999999998</v>
      </c>
      <c r="F830" s="54">
        <f>B830-C830</f>
        <v>0</v>
      </c>
    </row>
    <row r="831" spans="1:6" ht="15">
      <c r="A831" s="17" t="s">
        <v>17</v>
      </c>
      <c r="B831" s="49"/>
      <c r="C831" s="52"/>
      <c r="D831" s="52"/>
      <c r="E831" s="52"/>
      <c r="F831" s="55"/>
    </row>
    <row r="832" spans="1:6" ht="15">
      <c r="A832" s="18" t="s">
        <v>27</v>
      </c>
      <c r="B832" s="50"/>
      <c r="C832" s="53"/>
      <c r="D832" s="53"/>
      <c r="E832" s="53"/>
      <c r="F832" s="56"/>
    </row>
    <row r="833" spans="1:6" ht="15">
      <c r="A833" s="11" t="s">
        <v>18</v>
      </c>
      <c r="B833" s="57">
        <v>7813.17</v>
      </c>
      <c r="C833" s="60">
        <f>B833*0.82310886</f>
        <v>6431.089451686201</v>
      </c>
      <c r="D833" s="60">
        <v>5695.17</v>
      </c>
      <c r="E833" s="60">
        <f>B833-D833</f>
        <v>2118</v>
      </c>
      <c r="F833" s="63">
        <f>B833-C833</f>
        <v>1382.0805483137992</v>
      </c>
    </row>
    <row r="834" spans="1:6" ht="15">
      <c r="A834" s="12" t="s">
        <v>19</v>
      </c>
      <c r="B834" s="58"/>
      <c r="C834" s="61"/>
      <c r="D834" s="61"/>
      <c r="E834" s="61"/>
      <c r="F834" s="64"/>
    </row>
    <row r="835" spans="1:6" ht="15.75" thickBot="1">
      <c r="A835" s="13" t="s">
        <v>27</v>
      </c>
      <c r="B835" s="59"/>
      <c r="C835" s="62"/>
      <c r="D835" s="62"/>
      <c r="E835" s="62"/>
      <c r="F835" s="65"/>
    </row>
    <row r="836" spans="1:6" ht="15.75" thickBot="1">
      <c r="A836" s="19" t="s">
        <v>20</v>
      </c>
      <c r="B836" s="38">
        <f>SUM(B816:B835)</f>
        <v>68849.1</v>
      </c>
      <c r="C836" s="38">
        <f>SUM(C816:C835)</f>
        <v>176882.12476506928</v>
      </c>
      <c r="D836" s="38">
        <f>SUM(D816:D835)</f>
        <v>50185.59999999999</v>
      </c>
      <c r="E836" s="38">
        <f>SUM(E816:E835)</f>
        <v>18663.5</v>
      </c>
      <c r="F836" s="38">
        <f>SUM(F816:F835)</f>
        <v>-108033.02476506932</v>
      </c>
    </row>
    <row r="837" spans="2:6" ht="15.75" thickBot="1">
      <c r="B837" s="40"/>
      <c r="C837" s="40"/>
      <c r="D837" s="40"/>
      <c r="E837" s="40"/>
      <c r="F837" s="40"/>
    </row>
    <row r="838" spans="1:6" ht="15">
      <c r="A838" s="69" t="s">
        <v>21</v>
      </c>
      <c r="B838" s="72" t="s">
        <v>63</v>
      </c>
      <c r="C838" s="73"/>
      <c r="D838" s="73"/>
      <c r="E838" s="73"/>
      <c r="F838" s="74"/>
    </row>
    <row r="839" spans="1:6" ht="15">
      <c r="A839" s="70"/>
      <c r="B839" s="75"/>
      <c r="C839" s="76"/>
      <c r="D839" s="76"/>
      <c r="E839" s="76"/>
      <c r="F839" s="77"/>
    </row>
    <row r="840" spans="1:6" ht="30.75" thickBot="1">
      <c r="A840" s="71"/>
      <c r="B840" s="35" t="s">
        <v>0</v>
      </c>
      <c r="C840" s="36" t="s">
        <v>1</v>
      </c>
      <c r="D840" s="36" t="s">
        <v>22</v>
      </c>
      <c r="E840" s="36" t="s">
        <v>23</v>
      </c>
      <c r="F840" s="37" t="s">
        <v>2</v>
      </c>
    </row>
    <row r="841" spans="1:6" ht="15">
      <c r="A841" s="12" t="s">
        <v>3</v>
      </c>
      <c r="B841" s="78">
        <v>12030.72</v>
      </c>
      <c r="C841" s="79">
        <f>B841*0.99240038</f>
        <v>11939.2910996736</v>
      </c>
      <c r="D841" s="79">
        <v>8371.25</v>
      </c>
      <c r="E841" s="79">
        <f>B841-D841</f>
        <v>3659.4699999999993</v>
      </c>
      <c r="F841" s="80">
        <f>B841-C841</f>
        <v>91.42890032640025</v>
      </c>
    </row>
    <row r="842" spans="1:6" ht="15">
      <c r="A842" s="12" t="s">
        <v>4</v>
      </c>
      <c r="B842" s="58"/>
      <c r="C842" s="61"/>
      <c r="D842" s="61"/>
      <c r="E842" s="61"/>
      <c r="F842" s="64"/>
    </row>
    <row r="843" spans="1:6" ht="15">
      <c r="A843" s="13" t="s">
        <v>27</v>
      </c>
      <c r="B843" s="66"/>
      <c r="C843" s="67"/>
      <c r="D843" s="67"/>
      <c r="E843" s="67"/>
      <c r="F843" s="68"/>
    </row>
    <row r="844" spans="1:6" ht="15">
      <c r="A844" s="14" t="s">
        <v>28</v>
      </c>
      <c r="B844" s="48">
        <v>899.39</v>
      </c>
      <c r="C844" s="51">
        <v>0</v>
      </c>
      <c r="D844" s="51">
        <v>625.79</v>
      </c>
      <c r="E844" s="51">
        <f>B844-D844</f>
        <v>273.6</v>
      </c>
      <c r="F844" s="54">
        <f>B844-C844</f>
        <v>899.39</v>
      </c>
    </row>
    <row r="845" spans="1:6" ht="15">
      <c r="A845" s="15" t="s">
        <v>29</v>
      </c>
      <c r="B845" s="49"/>
      <c r="C845" s="52"/>
      <c r="D845" s="52"/>
      <c r="E845" s="52"/>
      <c r="F845" s="55"/>
    </row>
    <row r="846" spans="1:6" ht="15">
      <c r="A846" s="16" t="s">
        <v>27</v>
      </c>
      <c r="B846" s="50"/>
      <c r="C846" s="53"/>
      <c r="D846" s="53"/>
      <c r="E846" s="53"/>
      <c r="F846" s="56"/>
    </row>
    <row r="847" spans="1:6" ht="15">
      <c r="A847" s="11" t="s">
        <v>6</v>
      </c>
      <c r="B847" s="57">
        <v>15853.69</v>
      </c>
      <c r="C847" s="60">
        <v>4133.99</v>
      </c>
      <c r="D847" s="60">
        <v>11031.29</v>
      </c>
      <c r="E847" s="60">
        <f>B847-D847</f>
        <v>4822.4</v>
      </c>
      <c r="F847" s="63">
        <f>B847-C847</f>
        <v>11719.7</v>
      </c>
    </row>
    <row r="848" spans="1:6" ht="15">
      <c r="A848" s="12" t="s">
        <v>7</v>
      </c>
      <c r="B848" s="58"/>
      <c r="C848" s="61"/>
      <c r="D848" s="61"/>
      <c r="E848" s="61"/>
      <c r="F848" s="64"/>
    </row>
    <row r="849" spans="1:6" ht="15">
      <c r="A849" s="13" t="s">
        <v>27</v>
      </c>
      <c r="B849" s="66"/>
      <c r="C849" s="67"/>
      <c r="D849" s="67"/>
      <c r="E849" s="67"/>
      <c r="F849" s="68"/>
    </row>
    <row r="850" spans="1:6" ht="15">
      <c r="A850" s="14" t="s">
        <v>8</v>
      </c>
      <c r="B850" s="48">
        <v>23274.48</v>
      </c>
      <c r="C850" s="51">
        <v>1733.28</v>
      </c>
      <c r="D850" s="51">
        <v>16194.87</v>
      </c>
      <c r="E850" s="51">
        <f>B850-D850</f>
        <v>7079.609999999999</v>
      </c>
      <c r="F850" s="54">
        <f>B850-C850</f>
        <v>21541.2</v>
      </c>
    </row>
    <row r="851" spans="1:6" ht="15">
      <c r="A851" s="16" t="s">
        <v>27</v>
      </c>
      <c r="B851" s="50"/>
      <c r="C851" s="53"/>
      <c r="D851" s="53"/>
      <c r="E851" s="53"/>
      <c r="F851" s="56"/>
    </row>
    <row r="852" spans="1:6" ht="15">
      <c r="A852" s="11" t="s">
        <v>12</v>
      </c>
      <c r="B852" s="57">
        <v>3148.18</v>
      </c>
      <c r="C852" s="60">
        <f>B852*0.99238655</f>
        <v>3124.2114889789996</v>
      </c>
      <c r="D852" s="60">
        <v>2190.55</v>
      </c>
      <c r="E852" s="60">
        <f>B852-D852</f>
        <v>957.6299999999997</v>
      </c>
      <c r="F852" s="63">
        <f>B852-C852</f>
        <v>23.968511021000268</v>
      </c>
    </row>
    <row r="853" spans="1:6" ht="15">
      <c r="A853" s="12" t="s">
        <v>13</v>
      </c>
      <c r="B853" s="58"/>
      <c r="C853" s="61"/>
      <c r="D853" s="61"/>
      <c r="E853" s="61"/>
      <c r="F853" s="64"/>
    </row>
    <row r="854" spans="1:6" ht="15">
      <c r="A854" s="13" t="s">
        <v>27</v>
      </c>
      <c r="B854" s="66"/>
      <c r="C854" s="67"/>
      <c r="D854" s="67"/>
      <c r="E854" s="67"/>
      <c r="F854" s="68"/>
    </row>
    <row r="855" spans="1:6" ht="15">
      <c r="A855" s="17" t="s">
        <v>16</v>
      </c>
      <c r="B855" s="48">
        <v>5396.98</v>
      </c>
      <c r="C855" s="51">
        <f>B855</f>
        <v>5396.98</v>
      </c>
      <c r="D855" s="51">
        <v>3755.32</v>
      </c>
      <c r="E855" s="51">
        <f>B855-D855</f>
        <v>1641.6599999999994</v>
      </c>
      <c r="F855" s="54">
        <f>B855-C855</f>
        <v>0</v>
      </c>
    </row>
    <row r="856" spans="1:6" ht="15">
      <c r="A856" s="17" t="s">
        <v>17</v>
      </c>
      <c r="B856" s="49"/>
      <c r="C856" s="52"/>
      <c r="D856" s="52"/>
      <c r="E856" s="52"/>
      <c r="F856" s="55"/>
    </row>
    <row r="857" spans="1:6" ht="15">
      <c r="A857" s="18" t="s">
        <v>27</v>
      </c>
      <c r="B857" s="50"/>
      <c r="C857" s="53"/>
      <c r="D857" s="53"/>
      <c r="E857" s="53"/>
      <c r="F857" s="56"/>
    </row>
    <row r="858" spans="1:6" ht="15">
      <c r="A858" s="11" t="s">
        <v>18</v>
      </c>
      <c r="B858" s="57">
        <v>7758.37</v>
      </c>
      <c r="C858" s="60">
        <f>B858*0.82310886</f>
        <v>6385.9830861582</v>
      </c>
      <c r="D858" s="60">
        <v>5398.47</v>
      </c>
      <c r="E858" s="60">
        <f>B858-D858</f>
        <v>2359.8999999999996</v>
      </c>
      <c r="F858" s="63">
        <f>B858-C858</f>
        <v>1372.3869138417995</v>
      </c>
    </row>
    <row r="859" spans="1:6" ht="15">
      <c r="A859" s="12" t="s">
        <v>19</v>
      </c>
      <c r="B859" s="58"/>
      <c r="C859" s="61"/>
      <c r="D859" s="61"/>
      <c r="E859" s="61"/>
      <c r="F859" s="64"/>
    </row>
    <row r="860" spans="1:6" ht="15.75" thickBot="1">
      <c r="A860" s="13" t="s">
        <v>27</v>
      </c>
      <c r="B860" s="59"/>
      <c r="C860" s="62"/>
      <c r="D860" s="62"/>
      <c r="E860" s="62"/>
      <c r="F860" s="65"/>
    </row>
    <row r="861" spans="1:6" ht="15.75" thickBot="1">
      <c r="A861" s="19" t="s">
        <v>20</v>
      </c>
      <c r="B861" s="38">
        <f>SUM(B841:B860)</f>
        <v>68361.81</v>
      </c>
      <c r="C861" s="38">
        <f>SUM(C841:C860)</f>
        <v>32713.7356748108</v>
      </c>
      <c r="D861" s="38">
        <f>SUM(D841:D860)</f>
        <v>47567.54000000001</v>
      </c>
      <c r="E861" s="38">
        <f>SUM(E841:E860)</f>
        <v>20794.269999999997</v>
      </c>
      <c r="F861" s="38">
        <f>SUM(F841:F860)</f>
        <v>35648.0743251892</v>
      </c>
    </row>
    <row r="862" spans="2:6" ht="15.75" thickBot="1">
      <c r="B862" s="40"/>
      <c r="C862" s="40"/>
      <c r="D862" s="40"/>
      <c r="E862" s="40"/>
      <c r="F862" s="40"/>
    </row>
    <row r="863" spans="1:6" ht="15">
      <c r="A863" s="69" t="s">
        <v>21</v>
      </c>
      <c r="B863" s="72" t="s">
        <v>64</v>
      </c>
      <c r="C863" s="73"/>
      <c r="D863" s="73"/>
      <c r="E863" s="73"/>
      <c r="F863" s="74"/>
    </row>
    <row r="864" spans="1:6" ht="15">
      <c r="A864" s="70"/>
      <c r="B864" s="75"/>
      <c r="C864" s="76"/>
      <c r="D864" s="76"/>
      <c r="E864" s="76"/>
      <c r="F864" s="77"/>
    </row>
    <row r="865" spans="1:6" ht="30.75" thickBot="1">
      <c r="A865" s="71"/>
      <c r="B865" s="35" t="s">
        <v>0</v>
      </c>
      <c r="C865" s="36" t="s">
        <v>1</v>
      </c>
      <c r="D865" s="36" t="s">
        <v>22</v>
      </c>
      <c r="E865" s="36" t="s">
        <v>23</v>
      </c>
      <c r="F865" s="37" t="s">
        <v>2</v>
      </c>
    </row>
    <row r="866" spans="1:6" ht="15">
      <c r="A866" s="12" t="s">
        <v>3</v>
      </c>
      <c r="B866" s="78">
        <v>12057.45</v>
      </c>
      <c r="C866" s="79">
        <f>B866*0.99240038</f>
        <v>11965.817961831</v>
      </c>
      <c r="D866" s="79">
        <v>8241.8</v>
      </c>
      <c r="E866" s="79">
        <f>B866-D866</f>
        <v>3815.6500000000015</v>
      </c>
      <c r="F866" s="80">
        <f>B866-C866</f>
        <v>91.63203816900023</v>
      </c>
    </row>
    <row r="867" spans="1:6" ht="15">
      <c r="A867" s="12" t="s">
        <v>4</v>
      </c>
      <c r="B867" s="58"/>
      <c r="C867" s="61"/>
      <c r="D867" s="61"/>
      <c r="E867" s="61"/>
      <c r="F867" s="64"/>
    </row>
    <row r="868" spans="1:6" ht="15">
      <c r="A868" s="13" t="s">
        <v>27</v>
      </c>
      <c r="B868" s="66"/>
      <c r="C868" s="67"/>
      <c r="D868" s="67"/>
      <c r="E868" s="67"/>
      <c r="F868" s="68"/>
    </row>
    <row r="869" spans="1:6" ht="15">
      <c r="A869" s="14" t="s">
        <v>28</v>
      </c>
      <c r="B869" s="48">
        <v>901.31</v>
      </c>
      <c r="C869" s="51">
        <v>0</v>
      </c>
      <c r="D869" s="51">
        <v>616.08</v>
      </c>
      <c r="E869" s="51">
        <f>B869-D869</f>
        <v>285.2299999999999</v>
      </c>
      <c r="F869" s="54">
        <f>B869-C869</f>
        <v>901.31</v>
      </c>
    </row>
    <row r="870" spans="1:6" ht="15">
      <c r="A870" s="15" t="s">
        <v>29</v>
      </c>
      <c r="B870" s="49"/>
      <c r="C870" s="52"/>
      <c r="D870" s="52"/>
      <c r="E870" s="52"/>
      <c r="F870" s="55"/>
    </row>
    <row r="871" spans="1:6" ht="15">
      <c r="A871" s="16" t="s">
        <v>27</v>
      </c>
      <c r="B871" s="50"/>
      <c r="C871" s="53"/>
      <c r="D871" s="53"/>
      <c r="E871" s="53"/>
      <c r="F871" s="56"/>
    </row>
    <row r="872" spans="1:6" ht="15">
      <c r="A872" s="11" t="s">
        <v>6</v>
      </c>
      <c r="B872" s="57">
        <v>15888.71</v>
      </c>
      <c r="C872" s="60">
        <v>9365.429</v>
      </c>
      <c r="D872" s="60">
        <v>10860.65</v>
      </c>
      <c r="E872" s="60">
        <f>B872-D872</f>
        <v>5028.0599999999995</v>
      </c>
      <c r="F872" s="63">
        <f>B872-C872</f>
        <v>6523.280999999999</v>
      </c>
    </row>
    <row r="873" spans="1:6" ht="15">
      <c r="A873" s="12" t="s">
        <v>7</v>
      </c>
      <c r="B873" s="58"/>
      <c r="C873" s="61"/>
      <c r="D873" s="61"/>
      <c r="E873" s="61"/>
      <c r="F873" s="64"/>
    </row>
    <row r="874" spans="1:6" ht="15">
      <c r="A874" s="13" t="s">
        <v>27</v>
      </c>
      <c r="B874" s="66"/>
      <c r="C874" s="67"/>
      <c r="D874" s="67"/>
      <c r="E874" s="67"/>
      <c r="F874" s="68"/>
    </row>
    <row r="875" spans="1:6" ht="15">
      <c r="A875" s="14" t="s">
        <v>8</v>
      </c>
      <c r="B875" s="48">
        <v>23325.83</v>
      </c>
      <c r="C875" s="51">
        <v>2133.82</v>
      </c>
      <c r="D875" s="51">
        <v>15944.25</v>
      </c>
      <c r="E875" s="51">
        <f>B875-D875</f>
        <v>7381.580000000002</v>
      </c>
      <c r="F875" s="54">
        <f>B875-C875</f>
        <v>21192.010000000002</v>
      </c>
    </row>
    <row r="876" spans="1:6" ht="15">
      <c r="A876" s="16" t="s">
        <v>27</v>
      </c>
      <c r="B876" s="50"/>
      <c r="C876" s="53"/>
      <c r="D876" s="53"/>
      <c r="E876" s="53"/>
      <c r="F876" s="56"/>
    </row>
    <row r="877" spans="1:6" ht="15">
      <c r="A877" s="11" t="s">
        <v>12</v>
      </c>
      <c r="B877" s="57">
        <v>3155.07</v>
      </c>
      <c r="C877" s="60">
        <f>B877*0.99238655</f>
        <v>3131.0490323085</v>
      </c>
      <c r="D877" s="60">
        <v>2156.65</v>
      </c>
      <c r="E877" s="60">
        <f>B877-D877</f>
        <v>998.4200000000001</v>
      </c>
      <c r="F877" s="63">
        <f>B877-C877</f>
        <v>24.02096769150012</v>
      </c>
    </row>
    <row r="878" spans="1:6" ht="15">
      <c r="A878" s="12" t="s">
        <v>13</v>
      </c>
      <c r="B878" s="58"/>
      <c r="C878" s="61"/>
      <c r="D878" s="61"/>
      <c r="E878" s="61"/>
      <c r="F878" s="64"/>
    </row>
    <row r="879" spans="1:6" ht="15">
      <c r="A879" s="13" t="s">
        <v>27</v>
      </c>
      <c r="B879" s="66"/>
      <c r="C879" s="67"/>
      <c r="D879" s="67"/>
      <c r="E879" s="67"/>
      <c r="F879" s="68"/>
    </row>
    <row r="880" spans="1:6" ht="15">
      <c r="A880" s="17" t="s">
        <v>16</v>
      </c>
      <c r="B880" s="48">
        <v>5408.64</v>
      </c>
      <c r="C880" s="51">
        <f>B880</f>
        <v>5408.64</v>
      </c>
      <c r="D880" s="51">
        <v>3697.04</v>
      </c>
      <c r="E880" s="51">
        <f>B880-D880</f>
        <v>1711.6000000000004</v>
      </c>
      <c r="F880" s="54">
        <f>B880-C880</f>
        <v>0</v>
      </c>
    </row>
    <row r="881" spans="1:6" ht="15">
      <c r="A881" s="17" t="s">
        <v>17</v>
      </c>
      <c r="B881" s="49"/>
      <c r="C881" s="52"/>
      <c r="D881" s="52"/>
      <c r="E881" s="52"/>
      <c r="F881" s="55"/>
    </row>
    <row r="882" spans="1:6" ht="15">
      <c r="A882" s="18" t="s">
        <v>27</v>
      </c>
      <c r="B882" s="50"/>
      <c r="C882" s="53"/>
      <c r="D882" s="53"/>
      <c r="E882" s="53"/>
      <c r="F882" s="56"/>
    </row>
    <row r="883" spans="1:6" ht="15">
      <c r="A883" s="11" t="s">
        <v>18</v>
      </c>
      <c r="B883" s="57">
        <v>7775.51</v>
      </c>
      <c r="C883" s="60">
        <f>B883*0.82310886</f>
        <v>6400.0911720186</v>
      </c>
      <c r="D883" s="60">
        <v>5314.91</v>
      </c>
      <c r="E883" s="60">
        <f>B883-D883</f>
        <v>2460.6000000000004</v>
      </c>
      <c r="F883" s="63">
        <f>B883-C883</f>
        <v>1375.4188279813998</v>
      </c>
    </row>
    <row r="884" spans="1:6" ht="15">
      <c r="A884" s="12" t="s">
        <v>19</v>
      </c>
      <c r="B884" s="58"/>
      <c r="C884" s="61"/>
      <c r="D884" s="61"/>
      <c r="E884" s="61"/>
      <c r="F884" s="64"/>
    </row>
    <row r="885" spans="1:6" ht="15.75" thickBot="1">
      <c r="A885" s="13" t="s">
        <v>27</v>
      </c>
      <c r="B885" s="59"/>
      <c r="C885" s="62"/>
      <c r="D885" s="62"/>
      <c r="E885" s="62"/>
      <c r="F885" s="65"/>
    </row>
    <row r="886" spans="1:6" ht="15.75" thickBot="1">
      <c r="A886" s="19" t="s">
        <v>20</v>
      </c>
      <c r="B886" s="38">
        <f>SUM(B866:B885)</f>
        <v>68512.52</v>
      </c>
      <c r="C886" s="38">
        <f>SUM(C866:C885)</f>
        <v>38404.8471661581</v>
      </c>
      <c r="D886" s="38">
        <f>SUM(D866:D885)</f>
        <v>46831.380000000005</v>
      </c>
      <c r="E886" s="38">
        <f>SUM(E866:E885)</f>
        <v>21681.14</v>
      </c>
      <c r="F886" s="38">
        <f>SUM(F866:F885)</f>
        <v>30107.6728338419</v>
      </c>
    </row>
    <row r="887" spans="2:6" ht="15.75" thickBot="1">
      <c r="B887" s="40"/>
      <c r="C887" s="40"/>
      <c r="D887" s="40"/>
      <c r="E887" s="40"/>
      <c r="F887" s="40"/>
    </row>
    <row r="888" spans="1:6" ht="15">
      <c r="A888" s="69" t="s">
        <v>21</v>
      </c>
      <c r="B888" s="72" t="s">
        <v>65</v>
      </c>
      <c r="C888" s="73"/>
      <c r="D888" s="73"/>
      <c r="E888" s="73"/>
      <c r="F888" s="74"/>
    </row>
    <row r="889" spans="1:6" ht="15">
      <c r="A889" s="70"/>
      <c r="B889" s="75"/>
      <c r="C889" s="76"/>
      <c r="D889" s="76"/>
      <c r="E889" s="76"/>
      <c r="F889" s="77"/>
    </row>
    <row r="890" spans="1:6" ht="30.75" thickBot="1">
      <c r="A890" s="71"/>
      <c r="B890" s="35" t="s">
        <v>0</v>
      </c>
      <c r="C890" s="36" t="s">
        <v>1</v>
      </c>
      <c r="D890" s="36" t="s">
        <v>22</v>
      </c>
      <c r="E890" s="36" t="s">
        <v>23</v>
      </c>
      <c r="F890" s="37" t="s">
        <v>2</v>
      </c>
    </row>
    <row r="891" spans="1:6" ht="15">
      <c r="A891" s="12" t="s">
        <v>3</v>
      </c>
      <c r="B891" s="78">
        <v>12115.54</v>
      </c>
      <c r="C891" s="79">
        <f>B891*0.99240038</f>
        <v>12023.4664999052</v>
      </c>
      <c r="D891" s="79">
        <v>8819.15</v>
      </c>
      <c r="E891" s="79">
        <f>B891-D891</f>
        <v>3296.3900000000012</v>
      </c>
      <c r="F891" s="80">
        <f>B891-C891</f>
        <v>92.07350009480069</v>
      </c>
    </row>
    <row r="892" spans="1:6" ht="15">
      <c r="A892" s="12" t="s">
        <v>4</v>
      </c>
      <c r="B892" s="58"/>
      <c r="C892" s="61"/>
      <c r="D892" s="61"/>
      <c r="E892" s="61"/>
      <c r="F892" s="64"/>
    </row>
    <row r="893" spans="1:6" ht="15">
      <c r="A893" s="13" t="s">
        <v>27</v>
      </c>
      <c r="B893" s="66"/>
      <c r="C893" s="67"/>
      <c r="D893" s="67"/>
      <c r="E893" s="67"/>
      <c r="F893" s="68"/>
    </row>
    <row r="894" spans="1:6" ht="15">
      <c r="A894" s="14" t="s">
        <v>28</v>
      </c>
      <c r="B894" s="48">
        <v>906</v>
      </c>
      <c r="C894" s="51">
        <v>0</v>
      </c>
      <c r="D894" s="51">
        <v>659.5</v>
      </c>
      <c r="E894" s="51">
        <f>B894-D894</f>
        <v>246.5</v>
      </c>
      <c r="F894" s="54">
        <f>B894-C894</f>
        <v>906</v>
      </c>
    </row>
    <row r="895" spans="1:6" ht="15">
      <c r="A895" s="15" t="s">
        <v>29</v>
      </c>
      <c r="B895" s="49"/>
      <c r="C895" s="52"/>
      <c r="D895" s="52"/>
      <c r="E895" s="52"/>
      <c r="F895" s="55"/>
    </row>
    <row r="896" spans="1:6" ht="15">
      <c r="A896" s="16" t="s">
        <v>27</v>
      </c>
      <c r="B896" s="50"/>
      <c r="C896" s="53"/>
      <c r="D896" s="53"/>
      <c r="E896" s="53"/>
      <c r="F896" s="56"/>
    </row>
    <row r="897" spans="1:6" ht="15">
      <c r="A897" s="11" t="s">
        <v>6</v>
      </c>
      <c r="B897" s="57">
        <v>15965.81</v>
      </c>
      <c r="C897" s="60">
        <v>1867.56</v>
      </c>
      <c r="D897" s="60">
        <v>11621.87</v>
      </c>
      <c r="E897" s="60">
        <f>B897-D897</f>
        <v>4343.939999999999</v>
      </c>
      <c r="F897" s="63">
        <f>B897-C897</f>
        <v>14098.25</v>
      </c>
    </row>
    <row r="898" spans="1:6" ht="15">
      <c r="A898" s="12" t="s">
        <v>7</v>
      </c>
      <c r="B898" s="58"/>
      <c r="C898" s="61"/>
      <c r="D898" s="61"/>
      <c r="E898" s="61"/>
      <c r="F898" s="64"/>
    </row>
    <row r="899" spans="1:6" ht="15">
      <c r="A899" s="13" t="s">
        <v>27</v>
      </c>
      <c r="B899" s="66"/>
      <c r="C899" s="67"/>
      <c r="D899" s="67"/>
      <c r="E899" s="67"/>
      <c r="F899" s="68"/>
    </row>
    <row r="900" spans="1:6" ht="15">
      <c r="A900" s="14" t="s">
        <v>8</v>
      </c>
      <c r="B900" s="48">
        <v>23438.41</v>
      </c>
      <c r="C900" s="51">
        <v>1243.73</v>
      </c>
      <c r="D900" s="51">
        <v>17061.29</v>
      </c>
      <c r="E900" s="51">
        <f>B900-D900</f>
        <v>6377.119999999999</v>
      </c>
      <c r="F900" s="54">
        <f>B900-C900</f>
        <v>22194.68</v>
      </c>
    </row>
    <row r="901" spans="1:6" ht="15">
      <c r="A901" s="16" t="s">
        <v>27</v>
      </c>
      <c r="B901" s="50"/>
      <c r="C901" s="53"/>
      <c r="D901" s="53"/>
      <c r="E901" s="53"/>
      <c r="F901" s="56"/>
    </row>
    <row r="902" spans="1:6" ht="15">
      <c r="A902" s="11" t="s">
        <v>12</v>
      </c>
      <c r="B902" s="57">
        <v>3170.56</v>
      </c>
      <c r="C902" s="60">
        <f>B902*0.99238655</f>
        <v>3146.421099968</v>
      </c>
      <c r="D902" s="60">
        <v>2307.92</v>
      </c>
      <c r="E902" s="60">
        <f>B902-D902</f>
        <v>862.6399999999999</v>
      </c>
      <c r="F902" s="63">
        <f>B902-C902</f>
        <v>24.138900032000038</v>
      </c>
    </row>
    <row r="903" spans="1:6" ht="15">
      <c r="A903" s="12" t="s">
        <v>13</v>
      </c>
      <c r="B903" s="58"/>
      <c r="C903" s="61"/>
      <c r="D903" s="61"/>
      <c r="E903" s="61"/>
      <c r="F903" s="64"/>
    </row>
    <row r="904" spans="1:6" ht="15">
      <c r="A904" s="13" t="s">
        <v>27</v>
      </c>
      <c r="B904" s="66"/>
      <c r="C904" s="67"/>
      <c r="D904" s="67"/>
      <c r="E904" s="67"/>
      <c r="F904" s="68"/>
    </row>
    <row r="905" spans="1:6" ht="15">
      <c r="A905" s="17" t="s">
        <v>16</v>
      </c>
      <c r="B905" s="48">
        <v>5435.2</v>
      </c>
      <c r="C905" s="51">
        <f>B905</f>
        <v>5435.2</v>
      </c>
      <c r="D905" s="51">
        <v>3956.41</v>
      </c>
      <c r="E905" s="51">
        <f>B905-D905</f>
        <v>1478.79</v>
      </c>
      <c r="F905" s="54">
        <f>B905-C905</f>
        <v>0</v>
      </c>
    </row>
    <row r="906" spans="1:6" ht="15">
      <c r="A906" s="17" t="s">
        <v>17</v>
      </c>
      <c r="B906" s="49"/>
      <c r="C906" s="52"/>
      <c r="D906" s="52"/>
      <c r="E906" s="52"/>
      <c r="F906" s="55"/>
    </row>
    <row r="907" spans="1:6" ht="15">
      <c r="A907" s="18" t="s">
        <v>27</v>
      </c>
      <c r="B907" s="50"/>
      <c r="C907" s="53"/>
      <c r="D907" s="53"/>
      <c r="E907" s="53"/>
      <c r="F907" s="56"/>
    </row>
    <row r="908" spans="1:6" ht="15">
      <c r="A908" s="11" t="s">
        <v>18</v>
      </c>
      <c r="B908" s="57">
        <v>7812.63</v>
      </c>
      <c r="C908" s="60">
        <f>B908*0.82310886</f>
        <v>6430.6449729018</v>
      </c>
      <c r="D908" s="60">
        <v>5686.95</v>
      </c>
      <c r="E908" s="60">
        <f>B908-D908</f>
        <v>2125.6800000000003</v>
      </c>
      <c r="F908" s="63">
        <f>B908-C908</f>
        <v>1381.9850270981997</v>
      </c>
    </row>
    <row r="909" spans="1:6" ht="15">
      <c r="A909" s="12" t="s">
        <v>19</v>
      </c>
      <c r="B909" s="58"/>
      <c r="C909" s="61"/>
      <c r="D909" s="61"/>
      <c r="E909" s="61"/>
      <c r="F909" s="64"/>
    </row>
    <row r="910" spans="1:6" ht="15.75" thickBot="1">
      <c r="A910" s="13" t="s">
        <v>27</v>
      </c>
      <c r="B910" s="59"/>
      <c r="C910" s="62"/>
      <c r="D910" s="62"/>
      <c r="E910" s="62"/>
      <c r="F910" s="65"/>
    </row>
    <row r="911" spans="1:6" ht="15.75" thickBot="1">
      <c r="A911" s="19" t="s">
        <v>20</v>
      </c>
      <c r="B911" s="38">
        <f>SUM(B891:B910)</f>
        <v>68844.15</v>
      </c>
      <c r="C911" s="38">
        <f>SUM(C891:C910)</f>
        <v>30147.022572775</v>
      </c>
      <c r="D911" s="38">
        <f>SUM(D891:D910)</f>
        <v>50113.09</v>
      </c>
      <c r="E911" s="38">
        <f>SUM(E891:E910)</f>
        <v>18731.059999999998</v>
      </c>
      <c r="F911" s="38">
        <f>SUM(F891:F910)</f>
        <v>38697.127427224994</v>
      </c>
    </row>
    <row r="912" spans="2:6" ht="15.75" thickBot="1">
      <c r="B912" s="40"/>
      <c r="C912" s="40"/>
      <c r="D912" s="40"/>
      <c r="E912" s="40"/>
      <c r="F912" s="40"/>
    </row>
    <row r="913" spans="1:6" ht="15">
      <c r="A913" s="69" t="s">
        <v>21</v>
      </c>
      <c r="B913" s="72" t="s">
        <v>66</v>
      </c>
      <c r="C913" s="73"/>
      <c r="D913" s="73"/>
      <c r="E913" s="73"/>
      <c r="F913" s="74"/>
    </row>
    <row r="914" spans="1:6" ht="15">
      <c r="A914" s="70"/>
      <c r="B914" s="75"/>
      <c r="C914" s="76"/>
      <c r="D914" s="76"/>
      <c r="E914" s="76"/>
      <c r="F914" s="77"/>
    </row>
    <row r="915" spans="1:6" ht="30.75" thickBot="1">
      <c r="A915" s="71"/>
      <c r="B915" s="35" t="s">
        <v>0</v>
      </c>
      <c r="C915" s="36" t="s">
        <v>1</v>
      </c>
      <c r="D915" s="36" t="s">
        <v>22</v>
      </c>
      <c r="E915" s="36" t="s">
        <v>23</v>
      </c>
      <c r="F915" s="37" t="s">
        <v>2</v>
      </c>
    </row>
    <row r="916" spans="1:6" ht="15">
      <c r="A916" s="12" t="s">
        <v>3</v>
      </c>
      <c r="B916" s="78">
        <v>19731.5</v>
      </c>
      <c r="C916" s="79">
        <f>B916*0.99240038</f>
        <v>19581.54809797</v>
      </c>
      <c r="D916" s="79">
        <v>14187.23</v>
      </c>
      <c r="E916" s="79">
        <f>B916-D916</f>
        <v>5544.27</v>
      </c>
      <c r="F916" s="80">
        <f>B916-C916</f>
        <v>149.95190202999947</v>
      </c>
    </row>
    <row r="917" spans="1:6" ht="15">
      <c r="A917" s="12" t="s">
        <v>4</v>
      </c>
      <c r="B917" s="58"/>
      <c r="C917" s="61"/>
      <c r="D917" s="61"/>
      <c r="E917" s="61"/>
      <c r="F917" s="64"/>
    </row>
    <row r="918" spans="1:6" ht="15">
      <c r="A918" s="13" t="s">
        <v>27</v>
      </c>
      <c r="B918" s="66"/>
      <c r="C918" s="67"/>
      <c r="D918" s="67"/>
      <c r="E918" s="67"/>
      <c r="F918" s="68"/>
    </row>
    <row r="919" spans="1:6" ht="15">
      <c r="A919" s="14" t="s">
        <v>28</v>
      </c>
      <c r="B919" s="48">
        <v>1474.61</v>
      </c>
      <c r="C919" s="51">
        <v>0</v>
      </c>
      <c r="D919" s="51">
        <v>1060.04</v>
      </c>
      <c r="E919" s="51">
        <f>B919-D919</f>
        <v>414.56999999999994</v>
      </c>
      <c r="F919" s="54">
        <f>B919-C919</f>
        <v>1474.61</v>
      </c>
    </row>
    <row r="920" spans="1:6" ht="15">
      <c r="A920" s="15" t="s">
        <v>29</v>
      </c>
      <c r="B920" s="49"/>
      <c r="C920" s="52"/>
      <c r="D920" s="52"/>
      <c r="E920" s="52"/>
      <c r="F920" s="55"/>
    </row>
    <row r="921" spans="1:6" ht="15">
      <c r="A921" s="16" t="s">
        <v>27</v>
      </c>
      <c r="B921" s="50"/>
      <c r="C921" s="53"/>
      <c r="D921" s="53"/>
      <c r="E921" s="53"/>
      <c r="F921" s="56"/>
    </row>
    <row r="922" spans="1:6" ht="15">
      <c r="A922" s="11" t="s">
        <v>6</v>
      </c>
      <c r="B922" s="57">
        <v>25922.49</v>
      </c>
      <c r="C922" s="60">
        <v>17509.65</v>
      </c>
      <c r="D922" s="60">
        <v>18616.37</v>
      </c>
      <c r="E922" s="60">
        <f>B922-D922</f>
        <v>7306.120000000003</v>
      </c>
      <c r="F922" s="63">
        <f>B922-C922</f>
        <v>8412.84</v>
      </c>
    </row>
    <row r="923" spans="1:6" ht="15">
      <c r="A923" s="12" t="s">
        <v>7</v>
      </c>
      <c r="B923" s="58"/>
      <c r="C923" s="61"/>
      <c r="D923" s="61"/>
      <c r="E923" s="61"/>
      <c r="F923" s="64"/>
    </row>
    <row r="924" spans="1:6" ht="15">
      <c r="A924" s="13" t="s">
        <v>27</v>
      </c>
      <c r="B924" s="66"/>
      <c r="C924" s="67"/>
      <c r="D924" s="67"/>
      <c r="E924" s="67"/>
      <c r="F924" s="68"/>
    </row>
    <row r="925" spans="1:6" ht="15">
      <c r="A925" s="14" t="s">
        <v>8</v>
      </c>
      <c r="B925" s="48">
        <v>38152.02</v>
      </c>
      <c r="C925" s="51">
        <v>763.4</v>
      </c>
      <c r="D925" s="51">
        <v>27426.16</v>
      </c>
      <c r="E925" s="51">
        <f>B925-D925</f>
        <v>10725.859999999997</v>
      </c>
      <c r="F925" s="54">
        <f>B925-C925</f>
        <v>37388.619999999995</v>
      </c>
    </row>
    <row r="926" spans="1:6" ht="15">
      <c r="A926" s="16" t="s">
        <v>27</v>
      </c>
      <c r="B926" s="50"/>
      <c r="C926" s="53"/>
      <c r="D926" s="53"/>
      <c r="E926" s="53"/>
      <c r="F926" s="56"/>
    </row>
    <row r="927" spans="1:6" ht="15">
      <c r="A927" s="11" t="s">
        <v>12</v>
      </c>
      <c r="B927" s="57">
        <v>5160.78</v>
      </c>
      <c r="C927" s="60">
        <f>B927*0.99238655</f>
        <v>5121.488659508999</v>
      </c>
      <c r="D927" s="60">
        <v>3709.9</v>
      </c>
      <c r="E927" s="60">
        <f>B927-D927</f>
        <v>1450.8799999999997</v>
      </c>
      <c r="F927" s="63">
        <f>B927-C927</f>
        <v>39.29134049100048</v>
      </c>
    </row>
    <row r="928" spans="1:6" ht="15">
      <c r="A928" s="12" t="s">
        <v>13</v>
      </c>
      <c r="B928" s="58"/>
      <c r="C928" s="61"/>
      <c r="D928" s="61"/>
      <c r="E928" s="61"/>
      <c r="F928" s="64"/>
    </row>
    <row r="929" spans="1:6" ht="15">
      <c r="A929" s="13" t="s">
        <v>27</v>
      </c>
      <c r="B929" s="66"/>
      <c r="C929" s="67"/>
      <c r="D929" s="67"/>
      <c r="E929" s="67"/>
      <c r="F929" s="68"/>
    </row>
    <row r="930" spans="1:6" ht="15">
      <c r="A930" s="17" t="s">
        <v>16</v>
      </c>
      <c r="B930" s="48">
        <v>8847.01</v>
      </c>
      <c r="C930" s="51">
        <f>B930</f>
        <v>8847.01</v>
      </c>
      <c r="D930" s="51">
        <v>6359.81</v>
      </c>
      <c r="E930" s="51">
        <f>B930-D930</f>
        <v>2487.2</v>
      </c>
      <c r="F930" s="54">
        <f>B930-C930</f>
        <v>0</v>
      </c>
    </row>
    <row r="931" spans="1:6" ht="15">
      <c r="A931" s="17" t="s">
        <v>17</v>
      </c>
      <c r="B931" s="49"/>
      <c r="C931" s="52"/>
      <c r="D931" s="52"/>
      <c r="E931" s="52"/>
      <c r="F931" s="55"/>
    </row>
    <row r="932" spans="1:6" ht="15">
      <c r="A932" s="18" t="s">
        <v>27</v>
      </c>
      <c r="B932" s="50"/>
      <c r="C932" s="53"/>
      <c r="D932" s="53"/>
      <c r="E932" s="53"/>
      <c r="F932" s="56"/>
    </row>
    <row r="933" spans="1:6" ht="15">
      <c r="A933" s="11" t="s">
        <v>18</v>
      </c>
      <c r="B933" s="57">
        <v>12717.34</v>
      </c>
      <c r="C933" s="60">
        <f>B933*0.82310886</f>
        <v>10467.755229632401</v>
      </c>
      <c r="D933" s="60">
        <v>9142.03</v>
      </c>
      <c r="E933" s="60">
        <f>B933-D933</f>
        <v>3575.3099999999995</v>
      </c>
      <c r="F933" s="63">
        <f>B933-C933</f>
        <v>2249.584770367599</v>
      </c>
    </row>
    <row r="934" spans="1:6" ht="15">
      <c r="A934" s="12" t="s">
        <v>19</v>
      </c>
      <c r="B934" s="58"/>
      <c r="C934" s="61"/>
      <c r="D934" s="61"/>
      <c r="E934" s="61"/>
      <c r="F934" s="64"/>
    </row>
    <row r="935" spans="1:6" ht="15.75" thickBot="1">
      <c r="A935" s="13" t="s">
        <v>27</v>
      </c>
      <c r="B935" s="59"/>
      <c r="C935" s="62"/>
      <c r="D935" s="62"/>
      <c r="E935" s="62"/>
      <c r="F935" s="65"/>
    </row>
    <row r="936" spans="1:6" ht="15.75" thickBot="1">
      <c r="A936" s="19" t="s">
        <v>20</v>
      </c>
      <c r="B936" s="38">
        <f>SUM(B916:B935)</f>
        <v>112005.74999999999</v>
      </c>
      <c r="C936" s="38">
        <f>SUM(C916:C935)</f>
        <v>62290.851987111404</v>
      </c>
      <c r="D936" s="38">
        <f>SUM(D916:D935)</f>
        <v>80501.54000000001</v>
      </c>
      <c r="E936" s="38">
        <f>SUM(E916:E935)</f>
        <v>31504.21</v>
      </c>
      <c r="F936" s="38">
        <f>SUM(F916:F935)</f>
        <v>49714.898012888596</v>
      </c>
    </row>
    <row r="937" spans="2:6" ht="15.75" thickBot="1">
      <c r="B937" s="40"/>
      <c r="C937" s="40"/>
      <c r="D937" s="40"/>
      <c r="E937" s="40"/>
      <c r="F937" s="40"/>
    </row>
    <row r="938" spans="1:6" ht="15">
      <c r="A938" s="69" t="s">
        <v>21</v>
      </c>
      <c r="B938" s="72" t="s">
        <v>67</v>
      </c>
      <c r="C938" s="73"/>
      <c r="D938" s="73"/>
      <c r="E938" s="73"/>
      <c r="F938" s="74"/>
    </row>
    <row r="939" spans="1:6" ht="15">
      <c r="A939" s="70"/>
      <c r="B939" s="75"/>
      <c r="C939" s="76"/>
      <c r="D939" s="76"/>
      <c r="E939" s="76"/>
      <c r="F939" s="77"/>
    </row>
    <row r="940" spans="1:6" ht="30.75" thickBot="1">
      <c r="A940" s="71"/>
      <c r="B940" s="35" t="s">
        <v>0</v>
      </c>
      <c r="C940" s="36" t="s">
        <v>1</v>
      </c>
      <c r="D940" s="36" t="s">
        <v>22</v>
      </c>
      <c r="E940" s="36" t="s">
        <v>23</v>
      </c>
      <c r="F940" s="37" t="s">
        <v>2</v>
      </c>
    </row>
    <row r="941" spans="1:6" ht="15">
      <c r="A941" s="12" t="s">
        <v>3</v>
      </c>
      <c r="B941" s="78">
        <v>11588.52</v>
      </c>
      <c r="C941" s="79">
        <f>B941*0.99240038</f>
        <v>11500.4516516376</v>
      </c>
      <c r="D941" s="79">
        <v>8656.57</v>
      </c>
      <c r="E941" s="79">
        <f>B941-D941</f>
        <v>2931.9500000000007</v>
      </c>
      <c r="F941" s="80">
        <f>B941-C941</f>
        <v>88.06834836239977</v>
      </c>
    </row>
    <row r="942" spans="1:6" ht="15">
      <c r="A942" s="12" t="s">
        <v>4</v>
      </c>
      <c r="B942" s="58"/>
      <c r="C942" s="61"/>
      <c r="D942" s="61"/>
      <c r="E942" s="61"/>
      <c r="F942" s="64"/>
    </row>
    <row r="943" spans="1:6" ht="15">
      <c r="A943" s="13" t="s">
        <v>27</v>
      </c>
      <c r="B943" s="66"/>
      <c r="C943" s="67"/>
      <c r="D943" s="67"/>
      <c r="E943" s="67"/>
      <c r="F943" s="68"/>
    </row>
    <row r="944" spans="1:6" ht="15">
      <c r="A944" s="14" t="s">
        <v>28</v>
      </c>
      <c r="B944" s="48">
        <v>866.6</v>
      </c>
      <c r="C944" s="51">
        <v>0</v>
      </c>
      <c r="D944" s="51">
        <v>647.38</v>
      </c>
      <c r="E944" s="51">
        <f>B944-D944</f>
        <v>219.22000000000003</v>
      </c>
      <c r="F944" s="54">
        <f>B944-C944</f>
        <v>866.6</v>
      </c>
    </row>
    <row r="945" spans="1:6" ht="15">
      <c r="A945" s="15" t="s">
        <v>29</v>
      </c>
      <c r="B945" s="49"/>
      <c r="C945" s="52"/>
      <c r="D945" s="52"/>
      <c r="E945" s="52"/>
      <c r="F945" s="55"/>
    </row>
    <row r="946" spans="1:6" ht="15">
      <c r="A946" s="16" t="s">
        <v>27</v>
      </c>
      <c r="B946" s="50"/>
      <c r="C946" s="53"/>
      <c r="D946" s="53"/>
      <c r="E946" s="53"/>
      <c r="F946" s="56"/>
    </row>
    <row r="947" spans="1:6" ht="15">
      <c r="A947" s="11" t="s">
        <v>6</v>
      </c>
      <c r="B947" s="57">
        <v>15271.07</v>
      </c>
      <c r="C947" s="60">
        <v>4102.346</v>
      </c>
      <c r="D947" s="60">
        <v>11407.41</v>
      </c>
      <c r="E947" s="60">
        <f>B947-D947</f>
        <v>3863.66</v>
      </c>
      <c r="F947" s="63">
        <f>B947-C947</f>
        <v>11168.724</v>
      </c>
    </row>
    <row r="948" spans="1:6" ht="15">
      <c r="A948" s="12" t="s">
        <v>7</v>
      </c>
      <c r="B948" s="58"/>
      <c r="C948" s="61"/>
      <c r="D948" s="61"/>
      <c r="E948" s="61"/>
      <c r="F948" s="64"/>
    </row>
    <row r="949" spans="1:6" ht="15">
      <c r="A949" s="13" t="s">
        <v>27</v>
      </c>
      <c r="B949" s="66"/>
      <c r="C949" s="67"/>
      <c r="D949" s="67"/>
      <c r="E949" s="67"/>
      <c r="F949" s="68"/>
    </row>
    <row r="950" spans="1:6" ht="15">
      <c r="A950" s="14" t="s">
        <v>8</v>
      </c>
      <c r="B950" s="48">
        <v>22419.02</v>
      </c>
      <c r="C950" s="51">
        <v>4815.72</v>
      </c>
      <c r="D950" s="51">
        <v>16746.91</v>
      </c>
      <c r="E950" s="51">
        <f>B950-D950</f>
        <v>5672.110000000001</v>
      </c>
      <c r="F950" s="54">
        <f>B950-C950</f>
        <v>17603.3</v>
      </c>
    </row>
    <row r="951" spans="1:6" ht="15">
      <c r="A951" s="16" t="s">
        <v>27</v>
      </c>
      <c r="B951" s="50"/>
      <c r="C951" s="53"/>
      <c r="D951" s="53"/>
      <c r="E951" s="53"/>
      <c r="F951" s="56"/>
    </row>
    <row r="952" spans="1:6" ht="15">
      <c r="A952" s="11" t="s">
        <v>12</v>
      </c>
      <c r="B952" s="57">
        <v>3032.52</v>
      </c>
      <c r="C952" s="60">
        <f>B952*0.99238655</f>
        <v>3009.432060606</v>
      </c>
      <c r="D952" s="60">
        <v>2265.26</v>
      </c>
      <c r="E952" s="60">
        <f>B952-D952</f>
        <v>767.2599999999998</v>
      </c>
      <c r="F952" s="63">
        <f>B952-C952</f>
        <v>23.087939393999932</v>
      </c>
    </row>
    <row r="953" spans="1:6" ht="15">
      <c r="A953" s="12" t="s">
        <v>13</v>
      </c>
      <c r="B953" s="58"/>
      <c r="C953" s="61"/>
      <c r="D953" s="61"/>
      <c r="E953" s="61"/>
      <c r="F953" s="64"/>
    </row>
    <row r="954" spans="1:6" ht="15">
      <c r="A954" s="13" t="s">
        <v>27</v>
      </c>
      <c r="B954" s="66"/>
      <c r="C954" s="67"/>
      <c r="D954" s="67"/>
      <c r="E954" s="67"/>
      <c r="F954" s="68"/>
    </row>
    <row r="955" spans="1:6" ht="15">
      <c r="A955" s="17" t="s">
        <v>16</v>
      </c>
      <c r="B955" s="48">
        <v>5198.65</v>
      </c>
      <c r="C955" s="51">
        <f>B955</f>
        <v>5198.65</v>
      </c>
      <c r="D955" s="51">
        <v>3883.37</v>
      </c>
      <c r="E955" s="51">
        <f>B955-D955</f>
        <v>1315.2799999999997</v>
      </c>
      <c r="F955" s="54">
        <f>B955-C955</f>
        <v>0</v>
      </c>
    </row>
    <row r="956" spans="1:6" ht="15">
      <c r="A956" s="17" t="s">
        <v>17</v>
      </c>
      <c r="B956" s="49"/>
      <c r="C956" s="52"/>
      <c r="D956" s="52"/>
      <c r="E956" s="52"/>
      <c r="F956" s="55"/>
    </row>
    <row r="957" spans="1:6" ht="15">
      <c r="A957" s="18" t="s">
        <v>27</v>
      </c>
      <c r="B957" s="50"/>
      <c r="C957" s="53"/>
      <c r="D957" s="53"/>
      <c r="E957" s="53"/>
      <c r="F957" s="56"/>
    </row>
    <row r="958" spans="1:6" ht="15">
      <c r="A958" s="11" t="s">
        <v>18</v>
      </c>
      <c r="B958" s="57">
        <v>7472.89</v>
      </c>
      <c r="C958" s="60">
        <f>B958*0.82310886</f>
        <v>6151.001968805401</v>
      </c>
      <c r="D958" s="60">
        <v>5582.23</v>
      </c>
      <c r="E958" s="60">
        <f>B958-D958</f>
        <v>1890.6600000000008</v>
      </c>
      <c r="F958" s="63">
        <f>B958-C958</f>
        <v>1321.8880311945995</v>
      </c>
    </row>
    <row r="959" spans="1:6" ht="15">
      <c r="A959" s="12" t="s">
        <v>19</v>
      </c>
      <c r="B959" s="58"/>
      <c r="C959" s="61"/>
      <c r="D959" s="61"/>
      <c r="E959" s="61"/>
      <c r="F959" s="64"/>
    </row>
    <row r="960" spans="1:6" ht="15.75" thickBot="1">
      <c r="A960" s="13" t="s">
        <v>27</v>
      </c>
      <c r="B960" s="59"/>
      <c r="C960" s="62"/>
      <c r="D960" s="62"/>
      <c r="E960" s="62"/>
      <c r="F960" s="65"/>
    </row>
    <row r="961" spans="1:6" ht="15.75" thickBot="1">
      <c r="A961" s="19" t="s">
        <v>20</v>
      </c>
      <c r="B961" s="38">
        <f>SUM(B941:B960)</f>
        <v>65849.27</v>
      </c>
      <c r="C961" s="38">
        <f>SUM(C941:C960)</f>
        <v>34777.601681049004</v>
      </c>
      <c r="D961" s="38">
        <f>SUM(D941:D960)</f>
        <v>49189.130000000005</v>
      </c>
      <c r="E961" s="38">
        <f>SUM(E941:E960)</f>
        <v>16660.140000000003</v>
      </c>
      <c r="F961" s="38">
        <f>SUM(F941:F960)</f>
        <v>31071.668318951</v>
      </c>
    </row>
    <row r="962" spans="2:6" ht="15.75" thickBot="1">
      <c r="B962" s="40"/>
      <c r="C962" s="40"/>
      <c r="D962" s="40"/>
      <c r="E962" s="40"/>
      <c r="F962" s="40"/>
    </row>
    <row r="963" spans="1:6" ht="15">
      <c r="A963" s="69" t="s">
        <v>21</v>
      </c>
      <c r="B963" s="72" t="s">
        <v>68</v>
      </c>
      <c r="C963" s="73"/>
      <c r="D963" s="73"/>
      <c r="E963" s="73"/>
      <c r="F963" s="74"/>
    </row>
    <row r="964" spans="1:6" ht="15">
      <c r="A964" s="70"/>
      <c r="B964" s="75"/>
      <c r="C964" s="76"/>
      <c r="D964" s="76"/>
      <c r="E964" s="76"/>
      <c r="F964" s="77"/>
    </row>
    <row r="965" spans="1:6" ht="30.75" thickBot="1">
      <c r="A965" s="71"/>
      <c r="B965" s="35" t="s">
        <v>0</v>
      </c>
      <c r="C965" s="36" t="s">
        <v>1</v>
      </c>
      <c r="D965" s="36" t="s">
        <v>22</v>
      </c>
      <c r="E965" s="36" t="s">
        <v>23</v>
      </c>
      <c r="F965" s="37" t="s">
        <v>2</v>
      </c>
    </row>
    <row r="966" spans="1:6" ht="15">
      <c r="A966" s="12" t="s">
        <v>3</v>
      </c>
      <c r="B966" s="78">
        <v>12057.9</v>
      </c>
      <c r="C966" s="79">
        <f>B966*0.99240038</f>
        <v>11966.264542002</v>
      </c>
      <c r="D966" s="79">
        <v>8630.98</v>
      </c>
      <c r="E966" s="79">
        <f>B966-D966</f>
        <v>3426.92</v>
      </c>
      <c r="F966" s="80">
        <f>B966-C966</f>
        <v>91.63545799799977</v>
      </c>
    </row>
    <row r="967" spans="1:6" ht="15">
      <c r="A967" s="12" t="s">
        <v>4</v>
      </c>
      <c r="B967" s="58"/>
      <c r="C967" s="61"/>
      <c r="D967" s="61"/>
      <c r="E967" s="61"/>
      <c r="F967" s="64"/>
    </row>
    <row r="968" spans="1:6" ht="15">
      <c r="A968" s="13" t="s">
        <v>27</v>
      </c>
      <c r="B968" s="66"/>
      <c r="C968" s="67"/>
      <c r="D968" s="67"/>
      <c r="E968" s="67"/>
      <c r="F968" s="68"/>
    </row>
    <row r="969" spans="1:6" ht="15">
      <c r="A969" s="14" t="s">
        <v>28</v>
      </c>
      <c r="B969" s="48">
        <v>901.35</v>
      </c>
      <c r="C969" s="51">
        <v>0</v>
      </c>
      <c r="D969" s="51">
        <v>645.18</v>
      </c>
      <c r="E969" s="51">
        <f>B969-D969</f>
        <v>256.1700000000001</v>
      </c>
      <c r="F969" s="54">
        <f>B969-C969</f>
        <v>901.35</v>
      </c>
    </row>
    <row r="970" spans="1:6" ht="15">
      <c r="A970" s="15" t="s">
        <v>29</v>
      </c>
      <c r="B970" s="49"/>
      <c r="C970" s="52"/>
      <c r="D970" s="52"/>
      <c r="E970" s="52"/>
      <c r="F970" s="55"/>
    </row>
    <row r="971" spans="1:6" ht="15">
      <c r="A971" s="16" t="s">
        <v>27</v>
      </c>
      <c r="B971" s="50"/>
      <c r="C971" s="53"/>
      <c r="D971" s="53"/>
      <c r="E971" s="53"/>
      <c r="F971" s="56"/>
    </row>
    <row r="972" spans="1:6" ht="15">
      <c r="A972" s="11" t="s">
        <v>6</v>
      </c>
      <c r="B972" s="57">
        <v>15889.3</v>
      </c>
      <c r="C972" s="60">
        <v>5580.5</v>
      </c>
      <c r="D972" s="60">
        <v>11373.52</v>
      </c>
      <c r="E972" s="60">
        <f>B972-D972</f>
        <v>4515.779999999999</v>
      </c>
      <c r="F972" s="63">
        <f>B972-C972</f>
        <v>10308.8</v>
      </c>
    </row>
    <row r="973" spans="1:6" ht="15">
      <c r="A973" s="12" t="s">
        <v>7</v>
      </c>
      <c r="B973" s="58"/>
      <c r="C973" s="61"/>
      <c r="D973" s="61"/>
      <c r="E973" s="61"/>
      <c r="F973" s="64"/>
    </row>
    <row r="974" spans="1:6" ht="15">
      <c r="A974" s="13" t="s">
        <v>27</v>
      </c>
      <c r="B974" s="66"/>
      <c r="C974" s="67"/>
      <c r="D974" s="67"/>
      <c r="E974" s="67"/>
      <c r="F974" s="68"/>
    </row>
    <row r="975" spans="1:6" ht="15">
      <c r="A975" s="14" t="s">
        <v>8</v>
      </c>
      <c r="B975" s="48">
        <v>23326.7</v>
      </c>
      <c r="C975" s="51">
        <v>721.46</v>
      </c>
      <c r="D975" s="51">
        <v>16697.16</v>
      </c>
      <c r="E975" s="51">
        <f>B975-D975</f>
        <v>6629.540000000001</v>
      </c>
      <c r="F975" s="54">
        <f>B975-C975</f>
        <v>22605.24</v>
      </c>
    </row>
    <row r="976" spans="1:6" ht="15">
      <c r="A976" s="16" t="s">
        <v>27</v>
      </c>
      <c r="B976" s="50"/>
      <c r="C976" s="53"/>
      <c r="D976" s="53"/>
      <c r="E976" s="53"/>
      <c r="F976" s="56"/>
    </row>
    <row r="977" spans="1:6" ht="15">
      <c r="A977" s="11" t="s">
        <v>12</v>
      </c>
      <c r="B977" s="57">
        <v>3155.2</v>
      </c>
      <c r="C977" s="60">
        <f>B977*0.99238655</f>
        <v>3131.1780425599995</v>
      </c>
      <c r="D977" s="60">
        <v>2258.51</v>
      </c>
      <c r="E977" s="60">
        <f>B977-D977</f>
        <v>896.6899999999996</v>
      </c>
      <c r="F977" s="63">
        <f>B977-C977</f>
        <v>24.02195744000028</v>
      </c>
    </row>
    <row r="978" spans="1:6" ht="15">
      <c r="A978" s="12" t="s">
        <v>13</v>
      </c>
      <c r="B978" s="58"/>
      <c r="C978" s="61"/>
      <c r="D978" s="61"/>
      <c r="E978" s="61"/>
      <c r="F978" s="64"/>
    </row>
    <row r="979" spans="1:6" ht="15">
      <c r="A979" s="13" t="s">
        <v>27</v>
      </c>
      <c r="B979" s="66"/>
      <c r="C979" s="67"/>
      <c r="D979" s="67"/>
      <c r="E979" s="67"/>
      <c r="F979" s="68"/>
    </row>
    <row r="980" spans="1:6" ht="15">
      <c r="A980" s="17" t="s">
        <v>16</v>
      </c>
      <c r="B980" s="48">
        <v>5408.85</v>
      </c>
      <c r="C980" s="51">
        <f>B980</f>
        <v>5408.85</v>
      </c>
      <c r="D980" s="51">
        <v>3871.64</v>
      </c>
      <c r="E980" s="51">
        <f>B980-D980</f>
        <v>1537.2100000000005</v>
      </c>
      <c r="F980" s="54">
        <f>B980-C980</f>
        <v>0</v>
      </c>
    </row>
    <row r="981" spans="1:6" ht="15">
      <c r="A981" s="17" t="s">
        <v>17</v>
      </c>
      <c r="B981" s="49"/>
      <c r="C981" s="52"/>
      <c r="D981" s="52"/>
      <c r="E981" s="52"/>
      <c r="F981" s="55"/>
    </row>
    <row r="982" spans="1:6" ht="15">
      <c r="A982" s="18" t="s">
        <v>27</v>
      </c>
      <c r="B982" s="50"/>
      <c r="C982" s="53"/>
      <c r="D982" s="53"/>
      <c r="E982" s="53"/>
      <c r="F982" s="56"/>
    </row>
    <row r="983" spans="1:6" ht="15">
      <c r="A983" s="11" t="s">
        <v>18</v>
      </c>
      <c r="B983" s="57">
        <v>7775.8</v>
      </c>
      <c r="C983" s="60">
        <f>B983*0.82310886</f>
        <v>6400.329873588001</v>
      </c>
      <c r="D983" s="60">
        <v>5565.9</v>
      </c>
      <c r="E983" s="60">
        <f>B983-D983</f>
        <v>2209.9000000000005</v>
      </c>
      <c r="F983" s="63">
        <f>B983-C983</f>
        <v>1375.4701264119994</v>
      </c>
    </row>
    <row r="984" spans="1:6" ht="15">
      <c r="A984" s="12" t="s">
        <v>19</v>
      </c>
      <c r="B984" s="58"/>
      <c r="C984" s="61"/>
      <c r="D984" s="61"/>
      <c r="E984" s="61"/>
      <c r="F984" s="64"/>
    </row>
    <row r="985" spans="1:6" ht="15.75" thickBot="1">
      <c r="A985" s="13" t="s">
        <v>27</v>
      </c>
      <c r="B985" s="59"/>
      <c r="C985" s="62"/>
      <c r="D985" s="62"/>
      <c r="E985" s="62"/>
      <c r="F985" s="65"/>
    </row>
    <row r="986" spans="1:6" ht="15.75" thickBot="1">
      <c r="A986" s="19" t="s">
        <v>20</v>
      </c>
      <c r="B986" s="38">
        <f>SUM(B966:B985)</f>
        <v>68515.09999999999</v>
      </c>
      <c r="C986" s="38">
        <f>SUM(C966:C985)</f>
        <v>33208.58245815</v>
      </c>
      <c r="D986" s="38">
        <f>SUM(D966:D985)</f>
        <v>49042.89</v>
      </c>
      <c r="E986" s="38">
        <f>SUM(E966:E985)</f>
        <v>19472.21</v>
      </c>
      <c r="F986" s="38">
        <f>SUM(F966:F985)</f>
        <v>35306.51754185001</v>
      </c>
    </row>
    <row r="987" spans="2:6" ht="15.75" thickBot="1">
      <c r="B987" s="40"/>
      <c r="C987" s="40"/>
      <c r="D987" s="40"/>
      <c r="E987" s="40"/>
      <c r="F987" s="40"/>
    </row>
    <row r="988" spans="1:6" ht="15">
      <c r="A988" s="69" t="s">
        <v>21</v>
      </c>
      <c r="B988" s="72" t="s">
        <v>69</v>
      </c>
      <c r="C988" s="73"/>
      <c r="D988" s="73"/>
      <c r="E988" s="73"/>
      <c r="F988" s="74"/>
    </row>
    <row r="989" spans="1:6" ht="15">
      <c r="A989" s="70"/>
      <c r="B989" s="75"/>
      <c r="C989" s="76"/>
      <c r="D989" s="76"/>
      <c r="E989" s="76"/>
      <c r="F989" s="77"/>
    </row>
    <row r="990" spans="1:6" ht="30.75" thickBot="1">
      <c r="A990" s="71"/>
      <c r="B990" s="35" t="s">
        <v>0</v>
      </c>
      <c r="C990" s="36" t="s">
        <v>1</v>
      </c>
      <c r="D990" s="36" t="s">
        <v>22</v>
      </c>
      <c r="E990" s="36" t="s">
        <v>23</v>
      </c>
      <c r="F990" s="37" t="s">
        <v>2</v>
      </c>
    </row>
    <row r="991" spans="1:6" ht="15">
      <c r="A991" s="12" t="s">
        <v>3</v>
      </c>
      <c r="B991" s="78">
        <v>31406.73</v>
      </c>
      <c r="C991" s="79">
        <f>B991*0.99240038</f>
        <v>31168.0507865574</v>
      </c>
      <c r="D991" s="79">
        <v>22015.11</v>
      </c>
      <c r="E991" s="79">
        <f>B991-D991</f>
        <v>9391.619999999999</v>
      </c>
      <c r="F991" s="80">
        <f>B991-C991</f>
        <v>238.67921344259958</v>
      </c>
    </row>
    <row r="992" spans="1:6" ht="15">
      <c r="A992" s="12" t="s">
        <v>4</v>
      </c>
      <c r="B992" s="58"/>
      <c r="C992" s="61"/>
      <c r="D992" s="61"/>
      <c r="E992" s="61"/>
      <c r="F992" s="64"/>
    </row>
    <row r="993" spans="1:6" ht="15">
      <c r="A993" s="13" t="s">
        <v>27</v>
      </c>
      <c r="B993" s="66"/>
      <c r="C993" s="67"/>
      <c r="D993" s="67"/>
      <c r="E993" s="67"/>
      <c r="F993" s="68"/>
    </row>
    <row r="994" spans="1:6" ht="15">
      <c r="A994" s="14" t="s">
        <v>28</v>
      </c>
      <c r="B994" s="48">
        <v>2348.63</v>
      </c>
      <c r="C994" s="51">
        <v>0</v>
      </c>
      <c r="D994" s="51">
        <v>1646.29</v>
      </c>
      <c r="E994" s="51">
        <f>B994-D994</f>
        <v>702.3400000000001</v>
      </c>
      <c r="F994" s="54">
        <f>B994-C994</f>
        <v>2348.63</v>
      </c>
    </row>
    <row r="995" spans="1:6" ht="15">
      <c r="A995" s="15" t="s">
        <v>29</v>
      </c>
      <c r="B995" s="49"/>
      <c r="C995" s="52"/>
      <c r="D995" s="52"/>
      <c r="E995" s="52"/>
      <c r="F995" s="55"/>
    </row>
    <row r="996" spans="1:6" ht="15">
      <c r="A996" s="16" t="s">
        <v>27</v>
      </c>
      <c r="B996" s="50"/>
      <c r="C996" s="53"/>
      <c r="D996" s="53"/>
      <c r="E996" s="53"/>
      <c r="F996" s="56"/>
    </row>
    <row r="997" spans="1:6" ht="15">
      <c r="A997" s="11" t="s">
        <v>6</v>
      </c>
      <c r="B997" s="57">
        <v>41386.53</v>
      </c>
      <c r="C997" s="60">
        <v>28726.24</v>
      </c>
      <c r="D997" s="60">
        <v>29010.61</v>
      </c>
      <c r="E997" s="60">
        <f>B997-D997</f>
        <v>12375.919999999998</v>
      </c>
      <c r="F997" s="63">
        <f>B997-C997</f>
        <v>12660.289999999997</v>
      </c>
    </row>
    <row r="998" spans="1:6" ht="15">
      <c r="A998" s="12" t="s">
        <v>7</v>
      </c>
      <c r="B998" s="58"/>
      <c r="C998" s="61"/>
      <c r="D998" s="61"/>
      <c r="E998" s="61"/>
      <c r="F998" s="64"/>
    </row>
    <row r="999" spans="1:6" ht="15">
      <c r="A999" s="13" t="s">
        <v>27</v>
      </c>
      <c r="B999" s="66"/>
      <c r="C999" s="67"/>
      <c r="D999" s="67"/>
      <c r="E999" s="67"/>
      <c r="F999" s="68"/>
    </row>
    <row r="1000" spans="1:6" ht="15">
      <c r="A1000" s="14" t="s">
        <v>8</v>
      </c>
      <c r="B1000" s="48">
        <v>60758.21</v>
      </c>
      <c r="C1000" s="51">
        <v>7933.416</v>
      </c>
      <c r="D1000" s="51">
        <v>42589.52</v>
      </c>
      <c r="E1000" s="51">
        <f>B1000-D1000</f>
        <v>18168.690000000002</v>
      </c>
      <c r="F1000" s="54">
        <f>B1000-C1000</f>
        <v>52824.794</v>
      </c>
    </row>
    <row r="1001" spans="1:6" ht="15">
      <c r="A1001" s="16" t="s">
        <v>27</v>
      </c>
      <c r="B1001" s="50"/>
      <c r="C1001" s="53"/>
      <c r="D1001" s="53"/>
      <c r="E1001" s="53"/>
      <c r="F1001" s="56"/>
    </row>
    <row r="1002" spans="1:6" ht="15">
      <c r="A1002" s="11" t="s">
        <v>12</v>
      </c>
      <c r="B1002" s="57">
        <v>8218.88</v>
      </c>
      <c r="C1002" s="60">
        <f>B1002*0.99238655</f>
        <v>8156.305968063999</v>
      </c>
      <c r="D1002" s="60">
        <v>5761.11</v>
      </c>
      <c r="E1002" s="60">
        <f>B1002-D1002</f>
        <v>2457.7699999999995</v>
      </c>
      <c r="F1002" s="63">
        <f>B1002-C1002</f>
        <v>62.57403193600021</v>
      </c>
    </row>
    <row r="1003" spans="1:6" ht="15">
      <c r="A1003" s="12" t="s">
        <v>13</v>
      </c>
      <c r="B1003" s="58"/>
      <c r="C1003" s="61"/>
      <c r="D1003" s="61"/>
      <c r="E1003" s="61"/>
      <c r="F1003" s="64"/>
    </row>
    <row r="1004" spans="1:6" ht="15">
      <c r="A1004" s="13" t="s">
        <v>27</v>
      </c>
      <c r="B1004" s="66"/>
      <c r="C1004" s="67"/>
      <c r="D1004" s="67"/>
      <c r="E1004" s="67"/>
      <c r="F1004" s="68"/>
    </row>
    <row r="1005" spans="1:6" ht="15">
      <c r="A1005" s="17" t="s">
        <v>16</v>
      </c>
      <c r="B1005" s="48">
        <v>14089.29</v>
      </c>
      <c r="C1005" s="51">
        <f>B1005</f>
        <v>14089.29</v>
      </c>
      <c r="D1005" s="51">
        <v>9876.09</v>
      </c>
      <c r="E1005" s="51">
        <f>B1005-D1005</f>
        <v>4213.200000000001</v>
      </c>
      <c r="F1005" s="54">
        <f>B1005-C1005</f>
        <v>0</v>
      </c>
    </row>
    <row r="1006" spans="1:6" ht="15">
      <c r="A1006" s="17" t="s">
        <v>17</v>
      </c>
      <c r="B1006" s="49"/>
      <c r="C1006" s="52"/>
      <c r="D1006" s="52"/>
      <c r="E1006" s="52"/>
      <c r="F1006" s="55"/>
    </row>
    <row r="1007" spans="1:6" ht="15">
      <c r="A1007" s="18" t="s">
        <v>27</v>
      </c>
      <c r="B1007" s="50"/>
      <c r="C1007" s="53"/>
      <c r="D1007" s="53"/>
      <c r="E1007" s="53"/>
      <c r="F1007" s="56"/>
    </row>
    <row r="1008" spans="1:6" ht="15">
      <c r="A1008" s="11" t="s">
        <v>18</v>
      </c>
      <c r="B1008" s="57">
        <v>20252.53</v>
      </c>
      <c r="C1008" s="60">
        <f>B1008*0.82310886</f>
        <v>16670.0368804158</v>
      </c>
      <c r="D1008" s="60">
        <v>14196.33</v>
      </c>
      <c r="E1008" s="60">
        <f>B1008-D1008</f>
        <v>6056.199999999999</v>
      </c>
      <c r="F1008" s="63">
        <f>B1008-C1008</f>
        <v>3582.4931195842</v>
      </c>
    </row>
    <row r="1009" spans="1:6" ht="15">
      <c r="A1009" s="12" t="s">
        <v>19</v>
      </c>
      <c r="B1009" s="58"/>
      <c r="C1009" s="61"/>
      <c r="D1009" s="61"/>
      <c r="E1009" s="61"/>
      <c r="F1009" s="64"/>
    </row>
    <row r="1010" spans="1:6" ht="15.75" thickBot="1">
      <c r="A1010" s="13" t="s">
        <v>27</v>
      </c>
      <c r="B1010" s="59"/>
      <c r="C1010" s="62"/>
      <c r="D1010" s="62"/>
      <c r="E1010" s="62"/>
      <c r="F1010" s="65"/>
    </row>
    <row r="1011" spans="1:6" ht="15.75" thickBot="1">
      <c r="A1011" s="19" t="s">
        <v>20</v>
      </c>
      <c r="B1011" s="38">
        <f>SUM(B991:B1010)</f>
        <v>178460.80000000002</v>
      </c>
      <c r="C1011" s="38">
        <f>SUM(C991:C1010)</f>
        <v>106743.3396350372</v>
      </c>
      <c r="D1011" s="38">
        <f>SUM(D991:D1010)</f>
        <v>125095.06</v>
      </c>
      <c r="E1011" s="38">
        <f>SUM(E991:E1010)</f>
        <v>53365.73999999999</v>
      </c>
      <c r="F1011" s="38">
        <f>SUM(F991:F1010)</f>
        <v>71717.46036496281</v>
      </c>
    </row>
    <row r="1012" spans="2:6" ht="15.75" thickBot="1">
      <c r="B1012" s="40"/>
      <c r="C1012" s="40"/>
      <c r="D1012" s="40"/>
      <c r="E1012" s="40"/>
      <c r="F1012" s="40"/>
    </row>
    <row r="1013" spans="1:6" ht="15">
      <c r="A1013" s="69" t="s">
        <v>21</v>
      </c>
      <c r="B1013" s="72" t="s">
        <v>70</v>
      </c>
      <c r="C1013" s="73"/>
      <c r="D1013" s="73"/>
      <c r="E1013" s="73"/>
      <c r="F1013" s="74"/>
    </row>
    <row r="1014" spans="1:6" ht="15">
      <c r="A1014" s="70"/>
      <c r="B1014" s="75"/>
      <c r="C1014" s="76"/>
      <c r="D1014" s="76"/>
      <c r="E1014" s="76"/>
      <c r="F1014" s="77"/>
    </row>
    <row r="1015" spans="1:6" ht="30.75" thickBot="1">
      <c r="A1015" s="71"/>
      <c r="B1015" s="35" t="s">
        <v>0</v>
      </c>
      <c r="C1015" s="36" t="s">
        <v>1</v>
      </c>
      <c r="D1015" s="36" t="s">
        <v>22</v>
      </c>
      <c r="E1015" s="36" t="s">
        <v>23</v>
      </c>
      <c r="F1015" s="37" t="s">
        <v>2</v>
      </c>
    </row>
    <row r="1016" spans="1:6" ht="15">
      <c r="A1016" s="12" t="s">
        <v>3</v>
      </c>
      <c r="B1016" s="78">
        <v>25440.96</v>
      </c>
      <c r="C1016" s="79">
        <f>B1016*0.99240038</f>
        <v>25247.618371564797</v>
      </c>
      <c r="D1016" s="79">
        <v>17994.49</v>
      </c>
      <c r="E1016" s="79">
        <f>B1016-D1016</f>
        <v>7446.4699999999975</v>
      </c>
      <c r="F1016" s="80">
        <f>B1016-C1016</f>
        <v>193.34162843520244</v>
      </c>
    </row>
    <row r="1017" spans="1:6" ht="15">
      <c r="A1017" s="12" t="s">
        <v>4</v>
      </c>
      <c r="B1017" s="58"/>
      <c r="C1017" s="61"/>
      <c r="D1017" s="61"/>
      <c r="E1017" s="61"/>
      <c r="F1017" s="64"/>
    </row>
    <row r="1018" spans="1:6" ht="15">
      <c r="A1018" s="13" t="s">
        <v>27</v>
      </c>
      <c r="B1018" s="66"/>
      <c r="C1018" s="67"/>
      <c r="D1018" s="67"/>
      <c r="E1018" s="67"/>
      <c r="F1018" s="68"/>
    </row>
    <row r="1019" spans="1:6" ht="15">
      <c r="A1019" s="14" t="s">
        <v>28</v>
      </c>
      <c r="B1019" s="48">
        <v>1901.95</v>
      </c>
      <c r="C1019" s="51">
        <v>0</v>
      </c>
      <c r="D1019" s="51">
        <v>1345.29</v>
      </c>
      <c r="E1019" s="51">
        <f>B1019-D1019</f>
        <v>556.6600000000001</v>
      </c>
      <c r="F1019" s="54">
        <f>B1019-C1019</f>
        <v>1901.95</v>
      </c>
    </row>
    <row r="1020" spans="1:6" ht="15">
      <c r="A1020" s="15" t="s">
        <v>29</v>
      </c>
      <c r="B1020" s="49"/>
      <c r="C1020" s="52"/>
      <c r="D1020" s="52"/>
      <c r="E1020" s="52"/>
      <c r="F1020" s="55"/>
    </row>
    <row r="1021" spans="1:6" ht="15">
      <c r="A1021" s="16" t="s">
        <v>27</v>
      </c>
      <c r="B1021" s="50"/>
      <c r="C1021" s="53"/>
      <c r="D1021" s="53"/>
      <c r="E1021" s="53"/>
      <c r="F1021" s="56"/>
    </row>
    <row r="1022" spans="1:6" ht="15">
      <c r="A1022" s="11" t="s">
        <v>6</v>
      </c>
      <c r="B1022" s="57">
        <v>33524.44</v>
      </c>
      <c r="C1022" s="60">
        <v>6969.941</v>
      </c>
      <c r="D1022" s="60">
        <v>23711.93</v>
      </c>
      <c r="E1022" s="60">
        <f>B1022-D1022</f>
        <v>9812.510000000002</v>
      </c>
      <c r="F1022" s="63">
        <f>B1022-C1022</f>
        <v>26554.499000000003</v>
      </c>
    </row>
    <row r="1023" spans="1:6" ht="15">
      <c r="A1023" s="12" t="s">
        <v>7</v>
      </c>
      <c r="B1023" s="58"/>
      <c r="C1023" s="61"/>
      <c r="D1023" s="61"/>
      <c r="E1023" s="61"/>
      <c r="F1023" s="64"/>
    </row>
    <row r="1024" spans="1:6" ht="15">
      <c r="A1024" s="13" t="s">
        <v>27</v>
      </c>
      <c r="B1024" s="66"/>
      <c r="C1024" s="67"/>
      <c r="D1024" s="67"/>
      <c r="E1024" s="67"/>
      <c r="F1024" s="68"/>
    </row>
    <row r="1025" spans="1:6" ht="15">
      <c r="A1025" s="14" t="s">
        <v>8</v>
      </c>
      <c r="B1025" s="48">
        <v>49217.4</v>
      </c>
      <c r="C1025" s="51">
        <v>18885.84</v>
      </c>
      <c r="D1025" s="51">
        <v>34811.63</v>
      </c>
      <c r="E1025" s="51">
        <f>B1025-D1025</f>
        <v>14405.770000000004</v>
      </c>
      <c r="F1025" s="54">
        <f>B1025-C1025</f>
        <v>30331.56</v>
      </c>
    </row>
    <row r="1026" spans="1:6" ht="15">
      <c r="A1026" s="16" t="s">
        <v>27</v>
      </c>
      <c r="B1026" s="50"/>
      <c r="C1026" s="53"/>
      <c r="D1026" s="53"/>
      <c r="E1026" s="53"/>
      <c r="F1026" s="56"/>
    </row>
    <row r="1027" spans="1:6" ht="15">
      <c r="A1027" s="11" t="s">
        <v>12</v>
      </c>
      <c r="B1027" s="57">
        <v>6657.15</v>
      </c>
      <c r="C1027" s="60">
        <f>B1027*0.99238655</f>
        <v>6606.4661213325</v>
      </c>
      <c r="D1027" s="60">
        <v>4708.65</v>
      </c>
      <c r="E1027" s="60">
        <f>B1027-D1027</f>
        <v>1948.5</v>
      </c>
      <c r="F1027" s="63">
        <f>B1027-C1027</f>
        <v>50.68387866749981</v>
      </c>
    </row>
    <row r="1028" spans="1:6" ht="15">
      <c r="A1028" s="12" t="s">
        <v>13</v>
      </c>
      <c r="B1028" s="58"/>
      <c r="C1028" s="61"/>
      <c r="D1028" s="61"/>
      <c r="E1028" s="61"/>
      <c r="F1028" s="64"/>
    </row>
    <row r="1029" spans="1:6" ht="15">
      <c r="A1029" s="13" t="s">
        <v>27</v>
      </c>
      <c r="B1029" s="66"/>
      <c r="C1029" s="67"/>
      <c r="D1029" s="67"/>
      <c r="E1029" s="67"/>
      <c r="F1029" s="68"/>
    </row>
    <row r="1030" spans="1:6" ht="15">
      <c r="A1030" s="17" t="s">
        <v>16</v>
      </c>
      <c r="B1030" s="48">
        <v>11412.39</v>
      </c>
      <c r="C1030" s="51">
        <f>B1030</f>
        <v>11412.39</v>
      </c>
      <c r="D1030" s="51">
        <v>8072.03</v>
      </c>
      <c r="E1030" s="51">
        <f>B1030-D1030</f>
        <v>3340.3599999999997</v>
      </c>
      <c r="F1030" s="54">
        <f>B1030-C1030</f>
        <v>0</v>
      </c>
    </row>
    <row r="1031" spans="1:6" ht="15">
      <c r="A1031" s="17" t="s">
        <v>17</v>
      </c>
      <c r="B1031" s="49"/>
      <c r="C1031" s="52"/>
      <c r="D1031" s="52"/>
      <c r="E1031" s="52"/>
      <c r="F1031" s="55"/>
    </row>
    <row r="1032" spans="1:6" ht="15">
      <c r="A1032" s="18" t="s">
        <v>27</v>
      </c>
      <c r="B1032" s="50"/>
      <c r="C1032" s="53"/>
      <c r="D1032" s="53"/>
      <c r="E1032" s="53"/>
      <c r="F1032" s="56"/>
    </row>
    <row r="1033" spans="1:6" ht="15">
      <c r="A1033" s="11" t="s">
        <v>18</v>
      </c>
      <c r="B1033" s="57">
        <v>16406.02</v>
      </c>
      <c r="C1033" s="60">
        <f>B1033*0.82310886</f>
        <v>13503.940419337201</v>
      </c>
      <c r="D1033" s="60">
        <v>11604</v>
      </c>
      <c r="E1033" s="60">
        <f>B1033-D1033</f>
        <v>4802.02</v>
      </c>
      <c r="F1033" s="63">
        <f>B1033-C1033</f>
        <v>2902.0795806627993</v>
      </c>
    </row>
    <row r="1034" spans="1:6" ht="15">
      <c r="A1034" s="12" t="s">
        <v>19</v>
      </c>
      <c r="B1034" s="58"/>
      <c r="C1034" s="61"/>
      <c r="D1034" s="61"/>
      <c r="E1034" s="61"/>
      <c r="F1034" s="64"/>
    </row>
    <row r="1035" spans="1:6" ht="15.75" thickBot="1">
      <c r="A1035" s="13" t="s">
        <v>27</v>
      </c>
      <c r="B1035" s="59"/>
      <c r="C1035" s="62"/>
      <c r="D1035" s="62"/>
      <c r="E1035" s="62"/>
      <c r="F1035" s="65"/>
    </row>
    <row r="1036" spans="1:6" ht="15.75" thickBot="1">
      <c r="A1036" s="19" t="s">
        <v>20</v>
      </c>
      <c r="B1036" s="38">
        <f>SUM(B1016:B1035)</f>
        <v>144560.31</v>
      </c>
      <c r="C1036" s="38">
        <f>SUM(C1016:C1035)</f>
        <v>82626.1959122345</v>
      </c>
      <c r="D1036" s="38">
        <f>SUM(D1016:D1035)</f>
        <v>102248.01999999999</v>
      </c>
      <c r="E1036" s="38">
        <f>SUM(E1016:E1035)</f>
        <v>42312.29000000001</v>
      </c>
      <c r="F1036" s="38">
        <f>SUM(F1016:F1035)</f>
        <v>61934.114087765505</v>
      </c>
    </row>
    <row r="1037" spans="2:6" ht="15.75" thickBot="1">
      <c r="B1037" s="40"/>
      <c r="C1037" s="40"/>
      <c r="D1037" s="40"/>
      <c r="E1037" s="40"/>
      <c r="F1037" s="40"/>
    </row>
    <row r="1038" spans="1:6" ht="15">
      <c r="A1038" s="69" t="s">
        <v>21</v>
      </c>
      <c r="B1038" s="94" t="s">
        <v>24</v>
      </c>
      <c r="C1038" s="95"/>
      <c r="D1038" s="95"/>
      <c r="E1038" s="95"/>
      <c r="F1038" s="96"/>
    </row>
    <row r="1039" spans="1:6" ht="15">
      <c r="A1039" s="70"/>
      <c r="B1039" s="97"/>
      <c r="C1039" s="98"/>
      <c r="D1039" s="98"/>
      <c r="E1039" s="98"/>
      <c r="F1039" s="99"/>
    </row>
    <row r="1040" spans="1:6" ht="30.75" thickBot="1">
      <c r="A1040" s="71"/>
      <c r="B1040" s="35" t="s">
        <v>0</v>
      </c>
      <c r="C1040" s="36" t="s">
        <v>1</v>
      </c>
      <c r="D1040" s="42" t="s">
        <v>22</v>
      </c>
      <c r="E1040" s="42" t="s">
        <v>23</v>
      </c>
      <c r="F1040" s="37" t="s">
        <v>2</v>
      </c>
    </row>
    <row r="1041" spans="1:6" ht="15">
      <c r="A1041" s="1" t="s">
        <v>3</v>
      </c>
      <c r="B1041" s="100">
        <v>18969.55</v>
      </c>
      <c r="C1041" s="102">
        <f>B1041*99.240066/100</f>
        <v>18825.393939903</v>
      </c>
      <c r="D1041" s="104">
        <v>12183.55</v>
      </c>
      <c r="E1041" s="104">
        <f>B1041-D1041</f>
        <v>6786</v>
      </c>
      <c r="F1041" s="106">
        <f>B1041-C1041</f>
        <v>144.1560600970006</v>
      </c>
    </row>
    <row r="1042" spans="1:6" ht="15">
      <c r="A1042" s="2" t="s">
        <v>4</v>
      </c>
      <c r="B1042" s="100"/>
      <c r="C1042" s="102"/>
      <c r="D1042" s="104"/>
      <c r="E1042" s="104"/>
      <c r="F1042" s="106"/>
    </row>
    <row r="1043" spans="1:6" ht="15">
      <c r="A1043" s="3" t="s">
        <v>5</v>
      </c>
      <c r="B1043" s="101"/>
      <c r="C1043" s="103"/>
      <c r="D1043" s="105"/>
      <c r="E1043" s="105"/>
      <c r="F1043" s="107"/>
    </row>
    <row r="1044" spans="1:6" ht="15">
      <c r="A1044" s="4" t="s">
        <v>6</v>
      </c>
      <c r="B1044" s="85">
        <v>29531.67</v>
      </c>
      <c r="C1044" s="88">
        <v>18566.6</v>
      </c>
      <c r="D1044" s="108">
        <v>18967.26</v>
      </c>
      <c r="E1044" s="109">
        <f>B1044-D1044</f>
        <v>10564.41</v>
      </c>
      <c r="F1044" s="92">
        <f>B1044-C1044</f>
        <v>10965.07</v>
      </c>
    </row>
    <row r="1045" spans="1:6" ht="15">
      <c r="A1045" s="5" t="s">
        <v>7</v>
      </c>
      <c r="B1045" s="86"/>
      <c r="C1045" s="89"/>
      <c r="D1045" s="109"/>
      <c r="E1045" s="109"/>
      <c r="F1045" s="92"/>
    </row>
    <row r="1046" spans="1:6" ht="15">
      <c r="A1046" s="6" t="s">
        <v>5</v>
      </c>
      <c r="B1046" s="87"/>
      <c r="C1046" s="90"/>
      <c r="D1046" s="110"/>
      <c r="E1046" s="110"/>
      <c r="F1046" s="93"/>
    </row>
    <row r="1047" spans="1:6" ht="15">
      <c r="A1047" s="7" t="s">
        <v>8</v>
      </c>
      <c r="B1047" s="111">
        <v>62081.37</v>
      </c>
      <c r="C1047" s="121">
        <v>42878.5</v>
      </c>
      <c r="D1047" s="123">
        <v>39872.94</v>
      </c>
      <c r="E1047" s="123">
        <f>B1047-D1047</f>
        <v>22208.43</v>
      </c>
      <c r="F1047" s="125">
        <f>B1047-C1047</f>
        <v>19202.870000000003</v>
      </c>
    </row>
    <row r="1048" spans="1:6" ht="15">
      <c r="A1048" s="8" t="s">
        <v>5</v>
      </c>
      <c r="B1048" s="101"/>
      <c r="C1048" s="122"/>
      <c r="D1048" s="124"/>
      <c r="E1048" s="124"/>
      <c r="F1048" s="126"/>
    </row>
    <row r="1049" spans="1:6" ht="15">
      <c r="A1049" s="4" t="s">
        <v>9</v>
      </c>
      <c r="B1049" s="85">
        <v>284071.15</v>
      </c>
      <c r="C1049" s="88">
        <v>287791.38</v>
      </c>
      <c r="D1049" s="108">
        <v>152724.12</v>
      </c>
      <c r="E1049" s="108">
        <f>B1049-D1049</f>
        <v>131347.03000000003</v>
      </c>
      <c r="F1049" s="91">
        <f>B1049-C1049</f>
        <v>-3720.2299999999814</v>
      </c>
    </row>
    <row r="1050" spans="1:6" ht="15">
      <c r="A1050" s="5" t="s">
        <v>10</v>
      </c>
      <c r="B1050" s="86"/>
      <c r="C1050" s="89"/>
      <c r="D1050" s="109"/>
      <c r="E1050" s="109"/>
      <c r="F1050" s="92"/>
    </row>
    <row r="1051" spans="1:6" ht="15">
      <c r="A1051" s="6" t="s">
        <v>11</v>
      </c>
      <c r="B1051" s="87"/>
      <c r="C1051" s="90"/>
      <c r="D1051" s="110"/>
      <c r="E1051" s="110"/>
      <c r="F1051" s="93"/>
    </row>
    <row r="1052" spans="1:6" ht="15">
      <c r="A1052" s="9" t="s">
        <v>12</v>
      </c>
      <c r="B1052" s="111">
        <v>6035.94</v>
      </c>
      <c r="C1052" s="112">
        <f>B1052*99.238707/100</f>
        <v>5989.9888112958</v>
      </c>
      <c r="D1052" s="113">
        <v>3876.7</v>
      </c>
      <c r="E1052" s="113">
        <f>B1052-D1052</f>
        <v>2159.24</v>
      </c>
      <c r="F1052" s="114">
        <f>B1052-C1052</f>
        <v>45.95118870419992</v>
      </c>
    </row>
    <row r="1053" spans="1:6" ht="15">
      <c r="A1053" s="2" t="s">
        <v>13</v>
      </c>
      <c r="B1053" s="100"/>
      <c r="C1053" s="102"/>
      <c r="D1053" s="104"/>
      <c r="E1053" s="104"/>
      <c r="F1053" s="106"/>
    </row>
    <row r="1054" spans="1:6" ht="15">
      <c r="A1054" s="8" t="s">
        <v>5</v>
      </c>
      <c r="B1054" s="101"/>
      <c r="C1054" s="103"/>
      <c r="D1054" s="105"/>
      <c r="E1054" s="105"/>
      <c r="F1054" s="107"/>
    </row>
    <row r="1055" spans="1:6" ht="15">
      <c r="A1055" s="4" t="s">
        <v>14</v>
      </c>
      <c r="B1055" s="85">
        <v>77601.22</v>
      </c>
      <c r="C1055" s="88">
        <f>B1055*99.184574/100</f>
        <v>76968.43947580279</v>
      </c>
      <c r="D1055" s="108">
        <v>49840.83</v>
      </c>
      <c r="E1055" s="108">
        <f>B1055-D1055</f>
        <v>27760.39</v>
      </c>
      <c r="F1055" s="91">
        <f>B1055-C1055</f>
        <v>632.7805241972092</v>
      </c>
    </row>
    <row r="1056" spans="1:6" ht="15">
      <c r="A1056" s="5" t="s">
        <v>15</v>
      </c>
      <c r="B1056" s="86"/>
      <c r="C1056" s="89"/>
      <c r="D1056" s="109"/>
      <c r="E1056" s="109"/>
      <c r="F1056" s="92"/>
    </row>
    <row r="1057" spans="1:6" ht="15">
      <c r="A1057" s="6" t="s">
        <v>5</v>
      </c>
      <c r="B1057" s="87"/>
      <c r="C1057" s="90"/>
      <c r="D1057" s="110"/>
      <c r="E1057" s="110"/>
      <c r="F1057" s="93"/>
    </row>
    <row r="1058" spans="1:6" ht="15">
      <c r="A1058" s="9" t="s">
        <v>16</v>
      </c>
      <c r="B1058" s="111">
        <v>10347.14</v>
      </c>
      <c r="C1058" s="112">
        <f>B1058</f>
        <v>10347.14</v>
      </c>
      <c r="D1058" s="113">
        <v>6645.68</v>
      </c>
      <c r="E1058" s="113">
        <f>B1058-D1058</f>
        <v>3701.459999999999</v>
      </c>
      <c r="F1058" s="114">
        <f>B1058-C1058</f>
        <v>0</v>
      </c>
    </row>
    <row r="1059" spans="1:6" ht="15">
      <c r="A1059" s="2" t="s">
        <v>17</v>
      </c>
      <c r="B1059" s="100"/>
      <c r="C1059" s="102"/>
      <c r="D1059" s="104"/>
      <c r="E1059" s="104"/>
      <c r="F1059" s="106"/>
    </row>
    <row r="1060" spans="1:6" ht="15">
      <c r="A1060" s="8" t="s">
        <v>5</v>
      </c>
      <c r="B1060" s="101"/>
      <c r="C1060" s="103"/>
      <c r="D1060" s="105"/>
      <c r="E1060" s="105"/>
      <c r="F1060" s="107"/>
    </row>
    <row r="1061" spans="1:6" ht="15">
      <c r="A1061" s="4" t="s">
        <v>18</v>
      </c>
      <c r="B1061" s="85">
        <v>14873.8</v>
      </c>
      <c r="C1061" s="88">
        <f>B1061*82.310884/100</f>
        <v>12242.756264392001</v>
      </c>
      <c r="D1061" s="108">
        <v>9552.88</v>
      </c>
      <c r="E1061" s="108">
        <f>B1061-D1061</f>
        <v>5320.92</v>
      </c>
      <c r="F1061" s="91">
        <f>B1061-C1061</f>
        <v>2631.0437356079983</v>
      </c>
    </row>
    <row r="1062" spans="1:6" ht="15">
      <c r="A1062" s="5" t="s">
        <v>19</v>
      </c>
      <c r="B1062" s="86"/>
      <c r="C1062" s="89"/>
      <c r="D1062" s="109"/>
      <c r="E1062" s="109"/>
      <c r="F1062" s="92"/>
    </row>
    <row r="1063" spans="1:6" ht="15.75" thickBot="1">
      <c r="A1063" s="6" t="s">
        <v>5</v>
      </c>
      <c r="B1063" s="86"/>
      <c r="C1063" s="89"/>
      <c r="D1063" s="109"/>
      <c r="E1063" s="110"/>
      <c r="F1063" s="93"/>
    </row>
    <row r="1064" spans="1:6" ht="15.75" thickBot="1">
      <c r="A1064" s="10" t="s">
        <v>20</v>
      </c>
      <c r="B1064" s="45">
        <f>SUM(B1041:B1063)</f>
        <v>503511.84</v>
      </c>
      <c r="C1064" s="45">
        <f>SUM(C1041:C1063)</f>
        <v>473610.19849139365</v>
      </c>
      <c r="D1064" s="46">
        <f>SUM(D1041:D1063)</f>
        <v>293663.96</v>
      </c>
      <c r="E1064" s="46">
        <f>SUM(E1041:E1063)</f>
        <v>209847.88</v>
      </c>
      <c r="F1064" s="46">
        <f>SUM(F1041:F1063)</f>
        <v>29901.64150860643</v>
      </c>
    </row>
    <row r="1065" spans="2:6" ht="15.75" thickBot="1">
      <c r="B1065" s="40"/>
      <c r="C1065" s="40"/>
      <c r="D1065" s="40"/>
      <c r="E1065" s="40"/>
      <c r="F1065" s="40"/>
    </row>
    <row r="1066" spans="1:6" ht="15">
      <c r="A1066" s="69" t="s">
        <v>21</v>
      </c>
      <c r="B1066" s="94" t="s">
        <v>25</v>
      </c>
      <c r="C1066" s="95"/>
      <c r="D1066" s="95"/>
      <c r="E1066" s="95"/>
      <c r="F1066" s="96"/>
    </row>
    <row r="1067" spans="1:6" ht="15">
      <c r="A1067" s="70"/>
      <c r="B1067" s="97"/>
      <c r="C1067" s="98"/>
      <c r="D1067" s="98"/>
      <c r="E1067" s="98"/>
      <c r="F1067" s="99"/>
    </row>
    <row r="1068" spans="1:6" ht="30.75" thickBot="1">
      <c r="A1068" s="71"/>
      <c r="B1068" s="35" t="s">
        <v>0</v>
      </c>
      <c r="C1068" s="36" t="s">
        <v>1</v>
      </c>
      <c r="D1068" s="42" t="s">
        <v>22</v>
      </c>
      <c r="E1068" s="42" t="s">
        <v>23</v>
      </c>
      <c r="F1068" s="37" t="s">
        <v>2</v>
      </c>
    </row>
    <row r="1069" spans="1:6" ht="15">
      <c r="A1069" s="1" t="s">
        <v>3</v>
      </c>
      <c r="B1069" s="100">
        <v>20502.87</v>
      </c>
      <c r="C1069" s="102">
        <f>B1069*0.99240038</f>
        <v>20347.055979090597</v>
      </c>
      <c r="D1069" s="104">
        <v>13753.19</v>
      </c>
      <c r="E1069" s="104">
        <f>B1069-D1069</f>
        <v>6749.6799999999985</v>
      </c>
      <c r="F1069" s="106">
        <f>B1069-C1069</f>
        <v>155.81402090940173</v>
      </c>
    </row>
    <row r="1070" spans="1:6" ht="15">
      <c r="A1070" s="2" t="s">
        <v>4</v>
      </c>
      <c r="B1070" s="100"/>
      <c r="C1070" s="102"/>
      <c r="D1070" s="104"/>
      <c r="E1070" s="104"/>
      <c r="F1070" s="106"/>
    </row>
    <row r="1071" spans="1:6" ht="15">
      <c r="A1071" s="3" t="s">
        <v>5</v>
      </c>
      <c r="B1071" s="101"/>
      <c r="C1071" s="103"/>
      <c r="D1071" s="105"/>
      <c r="E1071" s="105"/>
      <c r="F1071" s="107"/>
    </row>
    <row r="1072" spans="1:6" ht="15">
      <c r="A1072" s="4" t="s">
        <v>6</v>
      </c>
      <c r="B1072" s="85">
        <v>31919.58</v>
      </c>
      <c r="C1072" s="88">
        <v>14895.8</v>
      </c>
      <c r="D1072" s="108">
        <v>21411.32</v>
      </c>
      <c r="E1072" s="108">
        <f>B1072-D1072</f>
        <v>10508.260000000002</v>
      </c>
      <c r="F1072" s="91">
        <f>B1072-C1072</f>
        <v>17023.780000000002</v>
      </c>
    </row>
    <row r="1073" spans="1:6" ht="15">
      <c r="A1073" s="5" t="s">
        <v>7</v>
      </c>
      <c r="B1073" s="86"/>
      <c r="C1073" s="89"/>
      <c r="D1073" s="109"/>
      <c r="E1073" s="109"/>
      <c r="F1073" s="92"/>
    </row>
    <row r="1074" spans="1:6" ht="15">
      <c r="A1074" s="6" t="s">
        <v>5</v>
      </c>
      <c r="B1074" s="87"/>
      <c r="C1074" s="90"/>
      <c r="D1074" s="110"/>
      <c r="E1074" s="110"/>
      <c r="F1074" s="93"/>
    </row>
    <row r="1075" spans="1:6" ht="15">
      <c r="A1075" s="7" t="s">
        <v>8</v>
      </c>
      <c r="B1075" s="111">
        <v>67100.23</v>
      </c>
      <c r="C1075" s="121">
        <v>5928.39</v>
      </c>
      <c r="D1075" s="123">
        <v>45010.26</v>
      </c>
      <c r="E1075" s="123">
        <f>B1075-D1075</f>
        <v>22089.969999999994</v>
      </c>
      <c r="F1075" s="125">
        <f>B1075-C1075</f>
        <v>61171.84</v>
      </c>
    </row>
    <row r="1076" spans="1:6" ht="15">
      <c r="A1076" s="8" t="s">
        <v>5</v>
      </c>
      <c r="B1076" s="101"/>
      <c r="C1076" s="122"/>
      <c r="D1076" s="124"/>
      <c r="E1076" s="124"/>
      <c r="F1076" s="126"/>
    </row>
    <row r="1077" spans="1:6" ht="15">
      <c r="A1077" s="4" t="s">
        <v>9</v>
      </c>
      <c r="B1077" s="85">
        <v>311839.99</v>
      </c>
      <c r="C1077" s="88">
        <v>307080.84</v>
      </c>
      <c r="D1077" s="108">
        <v>180760.05</v>
      </c>
      <c r="E1077" s="108">
        <f>B1077-D1077</f>
        <v>131079.94</v>
      </c>
      <c r="F1077" s="91">
        <f>B1077-C1077</f>
        <v>4759.149999999965</v>
      </c>
    </row>
    <row r="1078" spans="1:6" ht="15">
      <c r="A1078" s="5" t="s">
        <v>10</v>
      </c>
      <c r="B1078" s="86"/>
      <c r="C1078" s="89"/>
      <c r="D1078" s="109"/>
      <c r="E1078" s="109"/>
      <c r="F1078" s="92"/>
    </row>
    <row r="1079" spans="1:6" ht="15">
      <c r="A1079" s="6" t="s">
        <v>11</v>
      </c>
      <c r="B1079" s="87"/>
      <c r="C1079" s="90"/>
      <c r="D1079" s="110"/>
      <c r="E1079" s="110"/>
      <c r="F1079" s="93"/>
    </row>
    <row r="1080" spans="1:6" ht="15">
      <c r="A1080" s="9" t="s">
        <v>12</v>
      </c>
      <c r="B1080" s="111">
        <v>6523.59</v>
      </c>
      <c r="C1080" s="112">
        <f>B1080*0.99238655</f>
        <v>6473.9229737145</v>
      </c>
      <c r="D1080" s="113">
        <v>4376.03</v>
      </c>
      <c r="E1080" s="113">
        <f>B1080-D1080</f>
        <v>2147.5600000000004</v>
      </c>
      <c r="F1080" s="114">
        <f>B1080-C1080</f>
        <v>49.66702628550047</v>
      </c>
    </row>
    <row r="1081" spans="1:6" ht="15">
      <c r="A1081" s="2" t="s">
        <v>13</v>
      </c>
      <c r="B1081" s="100"/>
      <c r="C1081" s="102"/>
      <c r="D1081" s="104"/>
      <c r="E1081" s="104"/>
      <c r="F1081" s="106"/>
    </row>
    <row r="1082" spans="1:6" ht="15">
      <c r="A1082" s="8" t="s">
        <v>5</v>
      </c>
      <c r="B1082" s="101"/>
      <c r="C1082" s="103"/>
      <c r="D1082" s="105"/>
      <c r="E1082" s="105"/>
      <c r="F1082" s="107"/>
    </row>
    <row r="1083" spans="1:6" ht="15">
      <c r="A1083" s="4" t="s">
        <v>14</v>
      </c>
      <c r="B1083" s="85">
        <v>83875.2</v>
      </c>
      <c r="C1083" s="88">
        <f>B1083*0.99184561</f>
        <v>83191.248907872</v>
      </c>
      <c r="D1083" s="108">
        <v>56262.67</v>
      </c>
      <c r="E1083" s="108">
        <f>B1083-D1083</f>
        <v>27612.53</v>
      </c>
      <c r="F1083" s="91">
        <f>B1083-C1083</f>
        <v>683.9510921280016</v>
      </c>
    </row>
    <row r="1084" spans="1:6" ht="15">
      <c r="A1084" s="5" t="s">
        <v>15</v>
      </c>
      <c r="B1084" s="86"/>
      <c r="C1084" s="89"/>
      <c r="D1084" s="109"/>
      <c r="E1084" s="109"/>
      <c r="F1084" s="92"/>
    </row>
    <row r="1085" spans="1:6" ht="15">
      <c r="A1085" s="6" t="s">
        <v>5</v>
      </c>
      <c r="B1085" s="87"/>
      <c r="C1085" s="90"/>
      <c r="D1085" s="110"/>
      <c r="E1085" s="110"/>
      <c r="F1085" s="93"/>
    </row>
    <row r="1086" spans="1:6" ht="15">
      <c r="A1086" s="9" t="s">
        <v>16</v>
      </c>
      <c r="B1086" s="111">
        <v>11183.35</v>
      </c>
      <c r="C1086" s="112">
        <f>B1086</f>
        <v>11183.35</v>
      </c>
      <c r="D1086" s="113">
        <v>7501.75</v>
      </c>
      <c r="E1086" s="113">
        <f>B1086-D1086</f>
        <v>3681.6000000000004</v>
      </c>
      <c r="F1086" s="114">
        <f>B1086-C1086</f>
        <v>0</v>
      </c>
    </row>
    <row r="1087" spans="1:6" ht="15">
      <c r="A1087" s="2" t="s">
        <v>17</v>
      </c>
      <c r="B1087" s="100"/>
      <c r="C1087" s="102"/>
      <c r="D1087" s="104"/>
      <c r="E1087" s="104"/>
      <c r="F1087" s="106"/>
    </row>
    <row r="1088" spans="1:6" ht="15">
      <c r="A1088" s="8" t="s">
        <v>5</v>
      </c>
      <c r="B1088" s="101"/>
      <c r="C1088" s="103"/>
      <c r="D1088" s="105"/>
      <c r="E1088" s="105"/>
      <c r="F1088" s="107"/>
    </row>
    <row r="1089" spans="1:6" ht="15">
      <c r="A1089" s="4" t="s">
        <v>18</v>
      </c>
      <c r="B1089" s="85">
        <v>16076.41</v>
      </c>
      <c r="C1089" s="88">
        <f>B1089*0.82310886</f>
        <v>13232.635507992602</v>
      </c>
      <c r="D1089" s="108">
        <v>10783.84</v>
      </c>
      <c r="E1089" s="108">
        <f>B1089-D1089</f>
        <v>5292.57</v>
      </c>
      <c r="F1089" s="91">
        <f>B1089-C1089</f>
        <v>2843.7744920073983</v>
      </c>
    </row>
    <row r="1090" spans="1:6" ht="15">
      <c r="A1090" s="5" t="s">
        <v>19</v>
      </c>
      <c r="B1090" s="86"/>
      <c r="C1090" s="89"/>
      <c r="D1090" s="109"/>
      <c r="E1090" s="109"/>
      <c r="F1090" s="92"/>
    </row>
    <row r="1091" spans="1:6" ht="15.75" thickBot="1">
      <c r="A1091" s="6" t="s">
        <v>5</v>
      </c>
      <c r="B1091" s="86"/>
      <c r="C1091" s="89"/>
      <c r="D1091" s="109"/>
      <c r="E1091" s="109"/>
      <c r="F1091" s="92"/>
    </row>
    <row r="1092" spans="1:6" ht="15.75" thickBot="1">
      <c r="A1092" s="10" t="s">
        <v>20</v>
      </c>
      <c r="B1092" s="45">
        <f>SUM(B1069:B1091)</f>
        <v>549021.2200000001</v>
      </c>
      <c r="C1092" s="45">
        <f>SUM(C1069:C1091)</f>
        <v>462333.2433686697</v>
      </c>
      <c r="D1092" s="45">
        <f>SUM(D1069:D1091)</f>
        <v>339859.11000000004</v>
      </c>
      <c r="E1092" s="45">
        <f>SUM(E1069:E1091)</f>
        <v>209162.11000000002</v>
      </c>
      <c r="F1092" s="47">
        <f>SUM(F1069:F1091)</f>
        <v>86687.97663133027</v>
      </c>
    </row>
    <row r="1093" spans="2:6" ht="15.75" thickBot="1">
      <c r="B1093" s="40"/>
      <c r="C1093" s="40"/>
      <c r="D1093" s="40"/>
      <c r="E1093" s="40"/>
      <c r="F1093" s="40"/>
    </row>
    <row r="1094" spans="1:6" ht="15">
      <c r="A1094" s="69" t="s">
        <v>21</v>
      </c>
      <c r="B1094" s="94" t="s">
        <v>71</v>
      </c>
      <c r="C1094" s="95"/>
      <c r="D1094" s="95"/>
      <c r="E1094" s="95"/>
      <c r="F1094" s="96"/>
    </row>
    <row r="1095" spans="1:6" ht="15">
      <c r="A1095" s="70"/>
      <c r="B1095" s="97"/>
      <c r="C1095" s="98"/>
      <c r="D1095" s="98"/>
      <c r="E1095" s="98"/>
      <c r="F1095" s="99"/>
    </row>
    <row r="1096" spans="1:6" ht="30.75" thickBot="1">
      <c r="A1096" s="71"/>
      <c r="B1096" s="35" t="s">
        <v>0</v>
      </c>
      <c r="C1096" s="36" t="s">
        <v>1</v>
      </c>
      <c r="D1096" s="42" t="s">
        <v>22</v>
      </c>
      <c r="E1096" s="42" t="s">
        <v>23</v>
      </c>
      <c r="F1096" s="37" t="s">
        <v>2</v>
      </c>
    </row>
    <row r="1097" spans="1:6" ht="15">
      <c r="A1097" s="1" t="s">
        <v>3</v>
      </c>
      <c r="B1097" s="100">
        <v>24269.76</v>
      </c>
      <c r="C1097" s="102">
        <f>B1097*0.99240038</f>
        <v>24085.319046508797</v>
      </c>
      <c r="D1097" s="104">
        <v>16459.54</v>
      </c>
      <c r="E1097" s="104">
        <f>B1097-D1097</f>
        <v>7810.2199999999975</v>
      </c>
      <c r="F1097" s="106">
        <f>B1097-C1097</f>
        <v>184.44095349120107</v>
      </c>
    </row>
    <row r="1098" spans="1:6" ht="15">
      <c r="A1098" s="2" t="s">
        <v>4</v>
      </c>
      <c r="B1098" s="100"/>
      <c r="C1098" s="102"/>
      <c r="D1098" s="104"/>
      <c r="E1098" s="104"/>
      <c r="F1098" s="106"/>
    </row>
    <row r="1099" spans="1:6" ht="15">
      <c r="A1099" s="3" t="s">
        <v>5</v>
      </c>
      <c r="B1099" s="101"/>
      <c r="C1099" s="103"/>
      <c r="D1099" s="105"/>
      <c r="E1099" s="105"/>
      <c r="F1099" s="107"/>
    </row>
    <row r="1100" spans="1:6" ht="15">
      <c r="A1100" s="14" t="s">
        <v>28</v>
      </c>
      <c r="B1100" s="48">
        <v>1814.23</v>
      </c>
      <c r="C1100" s="51">
        <v>0</v>
      </c>
      <c r="D1100" s="51">
        <v>1230.38</v>
      </c>
      <c r="E1100" s="51">
        <f>B1100-D1100</f>
        <v>583.8499999999999</v>
      </c>
      <c r="F1100" s="54">
        <f>B1100-C1100</f>
        <v>1814.23</v>
      </c>
    </row>
    <row r="1101" spans="1:6" ht="15">
      <c r="A1101" s="15" t="s">
        <v>29</v>
      </c>
      <c r="B1101" s="49"/>
      <c r="C1101" s="52"/>
      <c r="D1101" s="52"/>
      <c r="E1101" s="52"/>
      <c r="F1101" s="55"/>
    </row>
    <row r="1102" spans="1:6" ht="15">
      <c r="A1102" s="16" t="s">
        <v>27</v>
      </c>
      <c r="B1102" s="50"/>
      <c r="C1102" s="53"/>
      <c r="D1102" s="53"/>
      <c r="E1102" s="53"/>
      <c r="F1102" s="56"/>
    </row>
    <row r="1103" spans="1:6" ht="15">
      <c r="A1103" s="9" t="s">
        <v>6</v>
      </c>
      <c r="B1103" s="111">
        <v>44456.18</v>
      </c>
      <c r="C1103" s="112">
        <v>48113.88</v>
      </c>
      <c r="D1103" s="113">
        <v>30452.85</v>
      </c>
      <c r="E1103" s="113">
        <f>B1103-D1103</f>
        <v>14003.330000000002</v>
      </c>
      <c r="F1103" s="114">
        <f>B1103-C1103</f>
        <v>-3657.699999999997</v>
      </c>
    </row>
    <row r="1104" spans="1:6" ht="15">
      <c r="A1104" s="2" t="s">
        <v>7</v>
      </c>
      <c r="B1104" s="100"/>
      <c r="C1104" s="102"/>
      <c r="D1104" s="104"/>
      <c r="E1104" s="104"/>
      <c r="F1104" s="106"/>
    </row>
    <row r="1105" spans="1:6" ht="15">
      <c r="A1105" s="8" t="s">
        <v>5</v>
      </c>
      <c r="B1105" s="101"/>
      <c r="C1105" s="103"/>
      <c r="D1105" s="105"/>
      <c r="E1105" s="105"/>
      <c r="F1105" s="107"/>
    </row>
    <row r="1106" spans="1:6" ht="15">
      <c r="A1106" s="25" t="s">
        <v>8</v>
      </c>
      <c r="B1106" s="85">
        <v>46724.29</v>
      </c>
      <c r="C1106" s="115">
        <v>10724.48</v>
      </c>
      <c r="D1106" s="117">
        <v>31688.03</v>
      </c>
      <c r="E1106" s="117">
        <f>B1106-D1106</f>
        <v>15036.260000000002</v>
      </c>
      <c r="F1106" s="119">
        <f>B1106-C1106</f>
        <v>35999.81</v>
      </c>
    </row>
    <row r="1107" spans="1:6" ht="15">
      <c r="A1107" s="6" t="s">
        <v>5</v>
      </c>
      <c r="B1107" s="87"/>
      <c r="C1107" s="116"/>
      <c r="D1107" s="118"/>
      <c r="E1107" s="118"/>
      <c r="F1107" s="120"/>
    </row>
    <row r="1108" spans="1:6" ht="15">
      <c r="A1108" s="9" t="s">
        <v>12</v>
      </c>
      <c r="B1108" s="111">
        <v>6350.56</v>
      </c>
      <c r="C1108" s="112">
        <f>B1108*0.99238655</f>
        <v>6302.210328968</v>
      </c>
      <c r="D1108" s="113">
        <v>4306.9</v>
      </c>
      <c r="E1108" s="113">
        <f>B1108-D1108</f>
        <v>2043.6600000000008</v>
      </c>
      <c r="F1108" s="114">
        <f>B1108-C1108</f>
        <v>48.349671032000515</v>
      </c>
    </row>
    <row r="1109" spans="1:6" ht="15">
      <c r="A1109" s="2" t="s">
        <v>13</v>
      </c>
      <c r="B1109" s="100"/>
      <c r="C1109" s="102"/>
      <c r="D1109" s="104"/>
      <c r="E1109" s="104"/>
      <c r="F1109" s="106"/>
    </row>
    <row r="1110" spans="1:6" ht="15">
      <c r="A1110" s="8" t="s">
        <v>5</v>
      </c>
      <c r="B1110" s="101"/>
      <c r="C1110" s="103"/>
      <c r="D1110" s="105"/>
      <c r="E1110" s="105"/>
      <c r="F1110" s="107"/>
    </row>
    <row r="1111" spans="1:6" ht="15">
      <c r="A1111" s="4" t="s">
        <v>14</v>
      </c>
      <c r="B1111" s="85">
        <v>81653.56</v>
      </c>
      <c r="C1111" s="88">
        <f>B1111*0.99184561</f>
        <v>80987.7250268716</v>
      </c>
      <c r="D1111" s="108">
        <v>55376.72</v>
      </c>
      <c r="E1111" s="108">
        <f>B1111-D1111</f>
        <v>26276.839999999997</v>
      </c>
      <c r="F1111" s="91">
        <f>B1111-C1111</f>
        <v>665.8349731283961</v>
      </c>
    </row>
    <row r="1112" spans="1:6" ht="15">
      <c r="A1112" s="5" t="s">
        <v>15</v>
      </c>
      <c r="B1112" s="86"/>
      <c r="C1112" s="89"/>
      <c r="D1112" s="109"/>
      <c r="E1112" s="109"/>
      <c r="F1112" s="92"/>
    </row>
    <row r="1113" spans="1:6" ht="15">
      <c r="A1113" s="6" t="s">
        <v>5</v>
      </c>
      <c r="B1113" s="87"/>
      <c r="C1113" s="90"/>
      <c r="D1113" s="110"/>
      <c r="E1113" s="110"/>
      <c r="F1113" s="93"/>
    </row>
    <row r="1114" spans="1:6" ht="15">
      <c r="A1114" s="9" t="s">
        <v>16</v>
      </c>
      <c r="B1114" s="111">
        <v>10886.91</v>
      </c>
      <c r="C1114" s="112">
        <f>B1114</f>
        <v>10886.91</v>
      </c>
      <c r="D1114" s="113">
        <v>7399.8</v>
      </c>
      <c r="E1114" s="113">
        <f>B1114-D1114</f>
        <v>3487.1099999999997</v>
      </c>
      <c r="F1114" s="114">
        <f>B1114-C1114</f>
        <v>0</v>
      </c>
    </row>
    <row r="1115" spans="1:6" ht="15">
      <c r="A1115" s="2" t="s">
        <v>17</v>
      </c>
      <c r="B1115" s="100"/>
      <c r="C1115" s="102"/>
      <c r="D1115" s="104"/>
      <c r="E1115" s="104"/>
      <c r="F1115" s="106"/>
    </row>
    <row r="1116" spans="1:6" ht="15">
      <c r="A1116" s="8" t="s">
        <v>5</v>
      </c>
      <c r="B1116" s="101"/>
      <c r="C1116" s="103"/>
      <c r="D1116" s="105"/>
      <c r="E1116" s="105"/>
      <c r="F1116" s="107"/>
    </row>
    <row r="1117" spans="1:6" ht="15">
      <c r="A1117" s="4" t="s">
        <v>18</v>
      </c>
      <c r="B1117" s="85">
        <v>15650.52</v>
      </c>
      <c r="C1117" s="88">
        <f>B1117*0.82310886</f>
        <v>12882.081675607202</v>
      </c>
      <c r="D1117" s="108">
        <v>10614.06</v>
      </c>
      <c r="E1117" s="108">
        <f>B1117-D1117</f>
        <v>5036.460000000001</v>
      </c>
      <c r="F1117" s="91">
        <f>B1117-C1117</f>
        <v>2768.4383243927987</v>
      </c>
    </row>
    <row r="1118" spans="1:6" ht="15">
      <c r="A1118" s="5" t="s">
        <v>19</v>
      </c>
      <c r="B1118" s="86"/>
      <c r="C1118" s="89"/>
      <c r="D1118" s="109"/>
      <c r="E1118" s="109"/>
      <c r="F1118" s="92"/>
    </row>
    <row r="1119" spans="1:6" ht="15.75" thickBot="1">
      <c r="A1119" s="6" t="s">
        <v>5</v>
      </c>
      <c r="B1119" s="86"/>
      <c r="C1119" s="89"/>
      <c r="D1119" s="109"/>
      <c r="E1119" s="109"/>
      <c r="F1119" s="92"/>
    </row>
    <row r="1120" spans="1:6" ht="15.75" thickBot="1">
      <c r="A1120" s="10" t="s">
        <v>20</v>
      </c>
      <c r="B1120" s="45">
        <f>SUM(B1097:B1119)</f>
        <v>231806.00999999998</v>
      </c>
      <c r="C1120" s="45">
        <f>SUM(C1097:C1119)</f>
        <v>193982.60607795557</v>
      </c>
      <c r="D1120" s="45">
        <f>SUM(D1097:D1119)</f>
        <v>157528.27999999997</v>
      </c>
      <c r="E1120" s="45">
        <f>SUM(E1097:E1119)</f>
        <v>74277.73000000001</v>
      </c>
      <c r="F1120" s="47">
        <f>SUM(F1097:F1119)</f>
        <v>37823.403922044396</v>
      </c>
    </row>
    <row r="1121" spans="2:6" ht="15.75" thickBot="1">
      <c r="B1121" s="40"/>
      <c r="C1121" s="40"/>
      <c r="D1121" s="40"/>
      <c r="E1121" s="40"/>
      <c r="F1121" s="40"/>
    </row>
    <row r="1122" spans="1:6" ht="15">
      <c r="A1122" s="69" t="s">
        <v>21</v>
      </c>
      <c r="B1122" s="72" t="s">
        <v>72</v>
      </c>
      <c r="C1122" s="73"/>
      <c r="D1122" s="73"/>
      <c r="E1122" s="73"/>
      <c r="F1122" s="74"/>
    </row>
    <row r="1123" spans="1:6" ht="15">
      <c r="A1123" s="70"/>
      <c r="B1123" s="75"/>
      <c r="C1123" s="76"/>
      <c r="D1123" s="76"/>
      <c r="E1123" s="76"/>
      <c r="F1123" s="77"/>
    </row>
    <row r="1124" spans="1:6" ht="30.75" thickBot="1">
      <c r="A1124" s="71"/>
      <c r="B1124" s="35" t="s">
        <v>0</v>
      </c>
      <c r="C1124" s="36" t="s">
        <v>1</v>
      </c>
      <c r="D1124" s="36" t="s">
        <v>22</v>
      </c>
      <c r="E1124" s="36" t="s">
        <v>23</v>
      </c>
      <c r="F1124" s="37" t="s">
        <v>2</v>
      </c>
    </row>
    <row r="1125" spans="1:6" ht="15">
      <c r="A1125" s="12" t="s">
        <v>3</v>
      </c>
      <c r="B1125" s="78">
        <v>19169.54</v>
      </c>
      <c r="C1125" s="79">
        <f>B1125*0.99240038</f>
        <v>19023.858780425202</v>
      </c>
      <c r="D1125" s="79">
        <v>13904.09</v>
      </c>
      <c r="E1125" s="79">
        <f>B1125-D1125</f>
        <v>5265.450000000001</v>
      </c>
      <c r="F1125" s="80">
        <f>B1125-C1125</f>
        <v>145.6812195747989</v>
      </c>
    </row>
    <row r="1126" spans="1:6" ht="15">
      <c r="A1126" s="12" t="s">
        <v>4</v>
      </c>
      <c r="B1126" s="58"/>
      <c r="C1126" s="61"/>
      <c r="D1126" s="61"/>
      <c r="E1126" s="61"/>
      <c r="F1126" s="64"/>
    </row>
    <row r="1127" spans="1:6" ht="15">
      <c r="A1127" s="13" t="s">
        <v>27</v>
      </c>
      <c r="B1127" s="66"/>
      <c r="C1127" s="67"/>
      <c r="D1127" s="67"/>
      <c r="E1127" s="67"/>
      <c r="F1127" s="68"/>
    </row>
    <row r="1128" spans="1:6" ht="15">
      <c r="A1128" s="14" t="s">
        <v>28</v>
      </c>
      <c r="B1128" s="48">
        <v>1433.3</v>
      </c>
      <c r="C1128" s="51">
        <v>0</v>
      </c>
      <c r="D1128" s="51">
        <v>1039.64</v>
      </c>
      <c r="E1128" s="51">
        <f>B1128-D1128</f>
        <v>393.65999999999985</v>
      </c>
      <c r="F1128" s="54">
        <f>B1128-C1128</f>
        <v>1433.3</v>
      </c>
    </row>
    <row r="1129" spans="1:6" ht="15">
      <c r="A1129" s="15" t="s">
        <v>29</v>
      </c>
      <c r="B1129" s="49"/>
      <c r="C1129" s="52"/>
      <c r="D1129" s="52"/>
      <c r="E1129" s="52"/>
      <c r="F1129" s="55"/>
    </row>
    <row r="1130" spans="1:6" ht="15">
      <c r="A1130" s="16" t="s">
        <v>27</v>
      </c>
      <c r="B1130" s="50"/>
      <c r="C1130" s="53"/>
      <c r="D1130" s="53"/>
      <c r="E1130" s="53"/>
      <c r="F1130" s="56"/>
    </row>
    <row r="1131" spans="1:6" ht="15">
      <c r="A1131" s="11" t="s">
        <v>6</v>
      </c>
      <c r="B1131" s="57">
        <v>25260.5</v>
      </c>
      <c r="C1131" s="60">
        <v>13417.97</v>
      </c>
      <c r="D1131" s="60">
        <v>18321.95</v>
      </c>
      <c r="E1131" s="60">
        <f>B1131-D1131</f>
        <v>6938.549999999999</v>
      </c>
      <c r="F1131" s="63">
        <f>B1131-C1131</f>
        <v>11842.53</v>
      </c>
    </row>
    <row r="1132" spans="1:6" ht="15">
      <c r="A1132" s="12" t="s">
        <v>7</v>
      </c>
      <c r="B1132" s="58"/>
      <c r="C1132" s="61"/>
      <c r="D1132" s="61"/>
      <c r="E1132" s="61"/>
      <c r="F1132" s="64"/>
    </row>
    <row r="1133" spans="1:6" ht="15">
      <c r="A1133" s="13" t="s">
        <v>27</v>
      </c>
      <c r="B1133" s="66"/>
      <c r="C1133" s="67"/>
      <c r="D1133" s="67"/>
      <c r="E1133" s="67"/>
      <c r="F1133" s="68"/>
    </row>
    <row r="1134" spans="1:6" ht="15">
      <c r="A1134" s="14" t="s">
        <v>8</v>
      </c>
      <c r="B1134" s="48">
        <v>37084.6</v>
      </c>
      <c r="C1134" s="51">
        <v>131284.3</v>
      </c>
      <c r="D1134" s="51">
        <v>26898.21</v>
      </c>
      <c r="E1134" s="51">
        <f>B1134-D1134</f>
        <v>10186.39</v>
      </c>
      <c r="F1134" s="54">
        <f>B1134-C1134</f>
        <v>-94199.69999999998</v>
      </c>
    </row>
    <row r="1135" spans="1:6" ht="15">
      <c r="A1135" s="16" t="s">
        <v>27</v>
      </c>
      <c r="B1135" s="50"/>
      <c r="C1135" s="53"/>
      <c r="D1135" s="53"/>
      <c r="E1135" s="53"/>
      <c r="F1135" s="56"/>
    </row>
    <row r="1136" spans="1:6" ht="15">
      <c r="A1136" s="11" t="s">
        <v>12</v>
      </c>
      <c r="B1136" s="57">
        <v>5016.39</v>
      </c>
      <c r="C1136" s="60">
        <f>B1136*0.99238655</f>
        <v>4978.1979655545</v>
      </c>
      <c r="D1136" s="60">
        <v>3638.54</v>
      </c>
      <c r="E1136" s="60">
        <f>B1136-D1136</f>
        <v>1377.8500000000004</v>
      </c>
      <c r="F1136" s="63">
        <f>B1136-C1136</f>
        <v>38.19203444550021</v>
      </c>
    </row>
    <row r="1137" spans="1:6" ht="15">
      <c r="A1137" s="12" t="s">
        <v>13</v>
      </c>
      <c r="B1137" s="58"/>
      <c r="C1137" s="61"/>
      <c r="D1137" s="61"/>
      <c r="E1137" s="61"/>
      <c r="F1137" s="64"/>
    </row>
    <row r="1138" spans="1:6" ht="15">
      <c r="A1138" s="13" t="s">
        <v>27</v>
      </c>
      <c r="B1138" s="66"/>
      <c r="C1138" s="67"/>
      <c r="D1138" s="67"/>
      <c r="E1138" s="67"/>
      <c r="F1138" s="68"/>
    </row>
    <row r="1139" spans="1:6" ht="15">
      <c r="A1139" s="17" t="s">
        <v>16</v>
      </c>
      <c r="B1139" s="48">
        <v>8599.44</v>
      </c>
      <c r="C1139" s="51">
        <f>B1139</f>
        <v>8599.44</v>
      </c>
      <c r="D1139" s="51">
        <v>6237.4</v>
      </c>
      <c r="E1139" s="51">
        <f>B1139-D1139</f>
        <v>2362.040000000001</v>
      </c>
      <c r="F1139" s="54">
        <f>B1139-C1139</f>
        <v>0</v>
      </c>
    </row>
    <row r="1140" spans="1:6" ht="15">
      <c r="A1140" s="17" t="s">
        <v>17</v>
      </c>
      <c r="B1140" s="49"/>
      <c r="C1140" s="52"/>
      <c r="D1140" s="52"/>
      <c r="E1140" s="52"/>
      <c r="F1140" s="55"/>
    </row>
    <row r="1141" spans="1:6" ht="15">
      <c r="A1141" s="18" t="s">
        <v>27</v>
      </c>
      <c r="B1141" s="50"/>
      <c r="C1141" s="53"/>
      <c r="D1141" s="53"/>
      <c r="E1141" s="53"/>
      <c r="F1141" s="56"/>
    </row>
    <row r="1142" spans="1:6" ht="15">
      <c r="A1142" s="11" t="s">
        <v>18</v>
      </c>
      <c r="B1142" s="57">
        <v>12361.98</v>
      </c>
      <c r="C1142" s="60">
        <f>B1142*0.82310886</f>
        <v>10175.2552651428</v>
      </c>
      <c r="D1142" s="60">
        <v>8966.42</v>
      </c>
      <c r="E1142" s="60">
        <f>B1142-D1142</f>
        <v>3395.5599999999995</v>
      </c>
      <c r="F1142" s="63">
        <f>B1142-C1142</f>
        <v>2186.7247348572</v>
      </c>
    </row>
    <row r="1143" spans="1:6" ht="15">
      <c r="A1143" s="12" t="s">
        <v>19</v>
      </c>
      <c r="B1143" s="58"/>
      <c r="C1143" s="61"/>
      <c r="D1143" s="61"/>
      <c r="E1143" s="61"/>
      <c r="F1143" s="64"/>
    </row>
    <row r="1144" spans="1:6" ht="15.75" thickBot="1">
      <c r="A1144" s="13" t="s">
        <v>27</v>
      </c>
      <c r="B1144" s="59"/>
      <c r="C1144" s="62"/>
      <c r="D1144" s="62"/>
      <c r="E1144" s="62"/>
      <c r="F1144" s="65"/>
    </row>
    <row r="1145" spans="1:6" ht="15.75" thickBot="1">
      <c r="A1145" s="19"/>
      <c r="B1145" s="38">
        <f>SUM(B1125:B1144)</f>
        <v>108925.75</v>
      </c>
      <c r="C1145" s="38">
        <f>SUM(C1125:C1144)</f>
        <v>187479.02201112246</v>
      </c>
      <c r="D1145" s="38">
        <f>SUM(D1125:D1144)</f>
        <v>79006.25</v>
      </c>
      <c r="E1145" s="38">
        <f>SUM(E1125:E1144)</f>
        <v>29919.5</v>
      </c>
      <c r="F1145" s="38">
        <f>SUM(F1125:F1144)</f>
        <v>-78553.27201112249</v>
      </c>
    </row>
    <row r="1146" spans="2:6" ht="15.75" thickBot="1">
      <c r="B1146" s="40"/>
      <c r="C1146" s="40"/>
      <c r="D1146" s="40"/>
      <c r="E1146" s="40"/>
      <c r="F1146" s="40"/>
    </row>
    <row r="1147" spans="1:6" ht="15">
      <c r="A1147" s="69" t="s">
        <v>21</v>
      </c>
      <c r="B1147" s="94" t="s">
        <v>73</v>
      </c>
      <c r="C1147" s="95"/>
      <c r="D1147" s="95"/>
      <c r="E1147" s="95"/>
      <c r="F1147" s="96"/>
    </row>
    <row r="1148" spans="1:6" ht="15">
      <c r="A1148" s="70"/>
      <c r="B1148" s="97"/>
      <c r="C1148" s="98"/>
      <c r="D1148" s="98"/>
      <c r="E1148" s="98"/>
      <c r="F1148" s="99"/>
    </row>
    <row r="1149" spans="1:6" ht="30.75" thickBot="1">
      <c r="A1149" s="71"/>
      <c r="B1149" s="35" t="s">
        <v>0</v>
      </c>
      <c r="C1149" s="36" t="s">
        <v>1</v>
      </c>
      <c r="D1149" s="42" t="s">
        <v>22</v>
      </c>
      <c r="E1149" s="42" t="s">
        <v>23</v>
      </c>
      <c r="F1149" s="37" t="s">
        <v>2</v>
      </c>
    </row>
    <row r="1150" spans="1:6" ht="15">
      <c r="A1150" s="1" t="s">
        <v>3</v>
      </c>
      <c r="B1150" s="100">
        <v>14943.89</v>
      </c>
      <c r="C1150" s="102">
        <f>B1150*0.99240038</f>
        <v>14830.3221146782</v>
      </c>
      <c r="D1150" s="104">
        <v>10874.17</v>
      </c>
      <c r="E1150" s="104">
        <f>B1150-D1150</f>
        <v>4069.7199999999993</v>
      </c>
      <c r="F1150" s="106">
        <f>B1150-C1150</f>
        <v>113.56788532179962</v>
      </c>
    </row>
    <row r="1151" spans="1:6" ht="15">
      <c r="A1151" s="2" t="s">
        <v>4</v>
      </c>
      <c r="B1151" s="100"/>
      <c r="C1151" s="102"/>
      <c r="D1151" s="104"/>
      <c r="E1151" s="104"/>
      <c r="F1151" s="106"/>
    </row>
    <row r="1152" spans="1:6" ht="15">
      <c r="A1152" s="3" t="s">
        <v>5</v>
      </c>
      <c r="B1152" s="101"/>
      <c r="C1152" s="103"/>
      <c r="D1152" s="105"/>
      <c r="E1152" s="105"/>
      <c r="F1152" s="107"/>
    </row>
    <row r="1153" spans="1:6" ht="15">
      <c r="A1153" s="14" t="s">
        <v>28</v>
      </c>
      <c r="B1153" s="48">
        <v>1117.24</v>
      </c>
      <c r="C1153" s="51">
        <v>0</v>
      </c>
      <c r="D1153" s="51">
        <v>809.23</v>
      </c>
      <c r="E1153" s="51">
        <f>B1153-D1153</f>
        <v>308.01</v>
      </c>
      <c r="F1153" s="54">
        <f>B1153-C1153</f>
        <v>1117.24</v>
      </c>
    </row>
    <row r="1154" spans="1:6" ht="15">
      <c r="A1154" s="15" t="s">
        <v>29</v>
      </c>
      <c r="B1154" s="49"/>
      <c r="C1154" s="52"/>
      <c r="D1154" s="52"/>
      <c r="E1154" s="52"/>
      <c r="F1154" s="55"/>
    </row>
    <row r="1155" spans="1:6" ht="15">
      <c r="A1155" s="16" t="s">
        <v>27</v>
      </c>
      <c r="B1155" s="50"/>
      <c r="C1155" s="53"/>
      <c r="D1155" s="53"/>
      <c r="E1155" s="53"/>
      <c r="F1155" s="56"/>
    </row>
    <row r="1156" spans="1:6" ht="15">
      <c r="A1156" s="9" t="s">
        <v>6</v>
      </c>
      <c r="B1156" s="111">
        <v>27373.54</v>
      </c>
      <c r="C1156" s="112">
        <v>9148.34</v>
      </c>
      <c r="D1156" s="113">
        <v>19826.69</v>
      </c>
      <c r="E1156" s="113">
        <f>B1156-D1156</f>
        <v>7546.850000000002</v>
      </c>
      <c r="F1156" s="114">
        <f>B1156-C1156</f>
        <v>18225.2</v>
      </c>
    </row>
    <row r="1157" spans="1:6" ht="15">
      <c r="A1157" s="2" t="s">
        <v>7</v>
      </c>
      <c r="B1157" s="100"/>
      <c r="C1157" s="102"/>
      <c r="D1157" s="104"/>
      <c r="E1157" s="104"/>
      <c r="F1157" s="106"/>
    </row>
    <row r="1158" spans="1:6" ht="15">
      <c r="A1158" s="8" t="s">
        <v>5</v>
      </c>
      <c r="B1158" s="101"/>
      <c r="C1158" s="103"/>
      <c r="D1158" s="105"/>
      <c r="E1158" s="105"/>
      <c r="F1158" s="107"/>
    </row>
    <row r="1159" spans="1:6" ht="15">
      <c r="A1159" s="25" t="s">
        <v>8</v>
      </c>
      <c r="B1159" s="85">
        <v>28770.11</v>
      </c>
      <c r="C1159" s="115">
        <v>32546.51</v>
      </c>
      <c r="D1159" s="117">
        <v>20838.22</v>
      </c>
      <c r="E1159" s="117">
        <f>B1159-D1159</f>
        <v>7931.889999999999</v>
      </c>
      <c r="F1159" s="119">
        <f>B1159-C1159</f>
        <v>-3776.399999999998</v>
      </c>
    </row>
    <row r="1160" spans="1:6" ht="15">
      <c r="A1160" s="6" t="s">
        <v>5</v>
      </c>
      <c r="B1160" s="87"/>
      <c r="C1160" s="116"/>
      <c r="D1160" s="118"/>
      <c r="E1160" s="118"/>
      <c r="F1160" s="120"/>
    </row>
    <row r="1161" spans="1:6" ht="15">
      <c r="A1161" s="9" t="s">
        <v>12</v>
      </c>
      <c r="B1161" s="111">
        <v>3910.4</v>
      </c>
      <c r="C1161" s="112">
        <f>B1161*0.99238655</f>
        <v>3880.62836512</v>
      </c>
      <c r="D1161" s="113">
        <v>2832.31</v>
      </c>
      <c r="E1161" s="113">
        <f>B1161-D1161</f>
        <v>1078.0900000000001</v>
      </c>
      <c r="F1161" s="114">
        <f>B1161-C1161</f>
        <v>29.771634879999965</v>
      </c>
    </row>
    <row r="1162" spans="1:6" ht="15">
      <c r="A1162" s="2" t="s">
        <v>13</v>
      </c>
      <c r="B1162" s="100"/>
      <c r="C1162" s="102"/>
      <c r="D1162" s="104"/>
      <c r="E1162" s="104"/>
      <c r="F1162" s="106"/>
    </row>
    <row r="1163" spans="1:6" ht="15">
      <c r="A1163" s="8" t="s">
        <v>5</v>
      </c>
      <c r="B1163" s="101"/>
      <c r="C1163" s="103"/>
      <c r="D1163" s="105"/>
      <c r="E1163" s="105"/>
      <c r="F1163" s="107"/>
    </row>
    <row r="1164" spans="1:6" ht="15">
      <c r="A1164" s="4" t="s">
        <v>14</v>
      </c>
      <c r="B1164" s="85">
        <v>50277.79</v>
      </c>
      <c r="C1164" s="88">
        <f>B1164*0.99184561</f>
        <v>49867.8052920019</v>
      </c>
      <c r="D1164" s="108">
        <v>36416.21</v>
      </c>
      <c r="E1164" s="108">
        <f>B1164-D1164</f>
        <v>13861.580000000002</v>
      </c>
      <c r="F1164" s="91">
        <f>B1164-C1164</f>
        <v>409.9847079980973</v>
      </c>
    </row>
    <row r="1165" spans="1:6" ht="15">
      <c r="A1165" s="5" t="s">
        <v>15</v>
      </c>
      <c r="B1165" s="86"/>
      <c r="C1165" s="89"/>
      <c r="D1165" s="109"/>
      <c r="E1165" s="109"/>
      <c r="F1165" s="92"/>
    </row>
    <row r="1166" spans="1:6" ht="15">
      <c r="A1166" s="6" t="s">
        <v>5</v>
      </c>
      <c r="B1166" s="87"/>
      <c r="C1166" s="90"/>
      <c r="D1166" s="110"/>
      <c r="E1166" s="110"/>
      <c r="F1166" s="93"/>
    </row>
    <row r="1167" spans="1:6" ht="15">
      <c r="A1167" s="9" t="s">
        <v>16</v>
      </c>
      <c r="B1167" s="111">
        <v>6703.64</v>
      </c>
      <c r="C1167" s="112">
        <f>B1167</f>
        <v>6703.64</v>
      </c>
      <c r="D1167" s="113">
        <v>4855.45</v>
      </c>
      <c r="E1167" s="113">
        <f>B1167-D1167</f>
        <v>1848.1900000000005</v>
      </c>
      <c r="F1167" s="114">
        <f>B1167-C1167</f>
        <v>0</v>
      </c>
    </row>
    <row r="1168" spans="1:6" ht="15">
      <c r="A1168" s="2" t="s">
        <v>17</v>
      </c>
      <c r="B1168" s="100"/>
      <c r="C1168" s="102"/>
      <c r="D1168" s="104"/>
      <c r="E1168" s="104"/>
      <c r="F1168" s="106"/>
    </row>
    <row r="1169" spans="1:6" ht="15">
      <c r="A1169" s="8" t="s">
        <v>5</v>
      </c>
      <c r="B1169" s="101"/>
      <c r="C1169" s="103"/>
      <c r="D1169" s="105"/>
      <c r="E1169" s="105"/>
      <c r="F1169" s="107"/>
    </row>
    <row r="1170" spans="1:6" ht="15">
      <c r="A1170" s="4" t="s">
        <v>18</v>
      </c>
      <c r="B1170" s="85">
        <v>9636.72</v>
      </c>
      <c r="C1170" s="88">
        <f>B1170*0.82310886</f>
        <v>7932.0696133392</v>
      </c>
      <c r="D1170" s="108">
        <v>6979.89</v>
      </c>
      <c r="E1170" s="108">
        <f>B1170-D1170</f>
        <v>2656.829999999999</v>
      </c>
      <c r="F1170" s="91">
        <f>B1170-C1170</f>
        <v>1704.650386660799</v>
      </c>
    </row>
    <row r="1171" spans="1:6" ht="15">
      <c r="A1171" s="5" t="s">
        <v>19</v>
      </c>
      <c r="B1171" s="86"/>
      <c r="C1171" s="89"/>
      <c r="D1171" s="109"/>
      <c r="E1171" s="109"/>
      <c r="F1171" s="92"/>
    </row>
    <row r="1172" spans="1:6" ht="15.75" thickBot="1">
      <c r="A1172" s="6" t="s">
        <v>5</v>
      </c>
      <c r="B1172" s="86"/>
      <c r="C1172" s="89"/>
      <c r="D1172" s="109"/>
      <c r="E1172" s="109"/>
      <c r="F1172" s="92"/>
    </row>
    <row r="1173" spans="1:6" ht="15.75" thickBot="1">
      <c r="A1173" s="10" t="s">
        <v>20</v>
      </c>
      <c r="B1173" s="45">
        <f>SUM(B1150:B1172)</f>
        <v>142733.33000000002</v>
      </c>
      <c r="C1173" s="45">
        <f>SUM(C1150:C1172)</f>
        <v>124909.3153851393</v>
      </c>
      <c r="D1173" s="45">
        <f>SUM(D1150:D1172)</f>
        <v>103432.16999999998</v>
      </c>
      <c r="E1173" s="45">
        <f>SUM(E1150:E1172)</f>
        <v>39301.16</v>
      </c>
      <c r="F1173" s="47">
        <f>SUM(F1150:F1172)</f>
        <v>17824.0146148607</v>
      </c>
    </row>
    <row r="1174" spans="2:6" ht="15.75" thickBot="1">
      <c r="B1174" s="40"/>
      <c r="C1174" s="40"/>
      <c r="D1174" s="40"/>
      <c r="E1174" s="40"/>
      <c r="F1174" s="40"/>
    </row>
    <row r="1175" spans="1:6" ht="15">
      <c r="A1175" s="69" t="s">
        <v>21</v>
      </c>
      <c r="B1175" s="72" t="s">
        <v>74</v>
      </c>
      <c r="C1175" s="73"/>
      <c r="D1175" s="73"/>
      <c r="E1175" s="73"/>
      <c r="F1175" s="74"/>
    </row>
    <row r="1176" spans="1:6" ht="15">
      <c r="A1176" s="70"/>
      <c r="B1176" s="75"/>
      <c r="C1176" s="76"/>
      <c r="D1176" s="76"/>
      <c r="E1176" s="76"/>
      <c r="F1176" s="77"/>
    </row>
    <row r="1177" spans="1:6" ht="30.75" thickBot="1">
      <c r="A1177" s="71"/>
      <c r="B1177" s="35" t="s">
        <v>0</v>
      </c>
      <c r="C1177" s="36" t="s">
        <v>1</v>
      </c>
      <c r="D1177" s="36" t="s">
        <v>22</v>
      </c>
      <c r="E1177" s="36" t="s">
        <v>23</v>
      </c>
      <c r="F1177" s="37" t="s">
        <v>2</v>
      </c>
    </row>
    <row r="1178" spans="1:6" ht="15">
      <c r="A1178" s="12" t="s">
        <v>3</v>
      </c>
      <c r="B1178" s="78">
        <v>11870.21</v>
      </c>
      <c r="C1178" s="79">
        <f>B1178*0.99240038</f>
        <v>11780.000914679798</v>
      </c>
      <c r="D1178" s="79">
        <v>7693.81</v>
      </c>
      <c r="E1178" s="79">
        <f>B1178-D1178</f>
        <v>4176.399999999999</v>
      </c>
      <c r="F1178" s="80">
        <f>B1178-C1178</f>
        <v>90.20908532020076</v>
      </c>
    </row>
    <row r="1179" spans="1:6" ht="15">
      <c r="A1179" s="12" t="s">
        <v>4</v>
      </c>
      <c r="B1179" s="58"/>
      <c r="C1179" s="61"/>
      <c r="D1179" s="61"/>
      <c r="E1179" s="61"/>
      <c r="F1179" s="64"/>
    </row>
    <row r="1180" spans="1:6" ht="15">
      <c r="A1180" s="13" t="s">
        <v>27</v>
      </c>
      <c r="B1180" s="66"/>
      <c r="C1180" s="67"/>
      <c r="D1180" s="67"/>
      <c r="E1180" s="67"/>
      <c r="F1180" s="68"/>
    </row>
    <row r="1181" spans="1:6" ht="15">
      <c r="A1181" s="14" t="s">
        <v>28</v>
      </c>
      <c r="B1181" s="48">
        <v>887.35</v>
      </c>
      <c r="C1181" s="51">
        <v>0</v>
      </c>
      <c r="D1181" s="51">
        <v>575.22</v>
      </c>
      <c r="E1181" s="51">
        <f>B1181-D1181</f>
        <v>312.13</v>
      </c>
      <c r="F1181" s="54">
        <f>B1181-C1181</f>
        <v>887.35</v>
      </c>
    </row>
    <row r="1182" spans="1:6" ht="15">
      <c r="A1182" s="15" t="s">
        <v>29</v>
      </c>
      <c r="B1182" s="49"/>
      <c r="C1182" s="52"/>
      <c r="D1182" s="52"/>
      <c r="E1182" s="52"/>
      <c r="F1182" s="55"/>
    </row>
    <row r="1183" spans="1:6" ht="15">
      <c r="A1183" s="16" t="s">
        <v>27</v>
      </c>
      <c r="B1183" s="50"/>
      <c r="C1183" s="53"/>
      <c r="D1183" s="53"/>
      <c r="E1183" s="53"/>
      <c r="F1183" s="56"/>
    </row>
    <row r="1184" spans="1:6" ht="15">
      <c r="A1184" s="11" t="s">
        <v>6</v>
      </c>
      <c r="B1184" s="57">
        <v>15641.72</v>
      </c>
      <c r="C1184" s="60">
        <v>5778.064</v>
      </c>
      <c r="D1184" s="60">
        <v>10138.36</v>
      </c>
      <c r="E1184" s="60">
        <f>B1184-D1184</f>
        <v>5503.359999999999</v>
      </c>
      <c r="F1184" s="63">
        <f>B1184-C1184</f>
        <v>9863.655999999999</v>
      </c>
    </row>
    <row r="1185" spans="1:6" ht="15">
      <c r="A1185" s="12" t="s">
        <v>7</v>
      </c>
      <c r="B1185" s="58"/>
      <c r="C1185" s="61"/>
      <c r="D1185" s="61"/>
      <c r="E1185" s="61"/>
      <c r="F1185" s="64"/>
    </row>
    <row r="1186" spans="1:6" ht="15">
      <c r="A1186" s="13" t="s">
        <v>27</v>
      </c>
      <c r="B1186" s="66"/>
      <c r="C1186" s="67"/>
      <c r="D1186" s="67"/>
      <c r="E1186" s="67"/>
      <c r="F1186" s="68"/>
    </row>
    <row r="1187" spans="1:6" ht="15">
      <c r="A1187" s="14" t="s">
        <v>8</v>
      </c>
      <c r="B1187" s="48">
        <v>22963.38</v>
      </c>
      <c r="C1187" s="51">
        <v>44073.35</v>
      </c>
      <c r="D1187" s="51">
        <v>14804.55</v>
      </c>
      <c r="E1187" s="51">
        <f>B1187-D1187</f>
        <v>8158.830000000002</v>
      </c>
      <c r="F1187" s="54">
        <f>B1187-C1187</f>
        <v>-21109.969999999998</v>
      </c>
    </row>
    <row r="1188" spans="1:6" ht="15">
      <c r="A1188" s="16" t="s">
        <v>27</v>
      </c>
      <c r="B1188" s="50"/>
      <c r="C1188" s="53"/>
      <c r="D1188" s="53"/>
      <c r="E1188" s="53"/>
      <c r="F1188" s="56"/>
    </row>
    <row r="1189" spans="1:6" ht="15">
      <c r="A1189" s="11" t="s">
        <v>12</v>
      </c>
      <c r="B1189" s="57">
        <v>3105.97</v>
      </c>
      <c r="C1189" s="60">
        <f>B1189*0.99238655</f>
        <v>3082.3228527035</v>
      </c>
      <c r="D1189" s="60">
        <v>2001.19</v>
      </c>
      <c r="E1189" s="60">
        <f>B1189-D1189</f>
        <v>1104.7799999999997</v>
      </c>
      <c r="F1189" s="63">
        <f>B1189-C1189</f>
        <v>23.647147296499952</v>
      </c>
    </row>
    <row r="1190" spans="1:6" ht="15">
      <c r="A1190" s="12" t="s">
        <v>13</v>
      </c>
      <c r="B1190" s="58"/>
      <c r="C1190" s="61"/>
      <c r="D1190" s="61"/>
      <c r="E1190" s="61"/>
      <c r="F1190" s="64"/>
    </row>
    <row r="1191" spans="1:6" ht="15">
      <c r="A1191" s="13" t="s">
        <v>27</v>
      </c>
      <c r="B1191" s="66"/>
      <c r="C1191" s="67"/>
      <c r="D1191" s="67"/>
      <c r="E1191" s="67"/>
      <c r="F1191" s="68"/>
    </row>
    <row r="1192" spans="1:6" ht="15">
      <c r="A1192" s="17" t="s">
        <v>16</v>
      </c>
      <c r="B1192" s="48">
        <v>5324.55</v>
      </c>
      <c r="C1192" s="51">
        <f>B1192</f>
        <v>5324.55</v>
      </c>
      <c r="D1192" s="51">
        <v>3430.57</v>
      </c>
      <c r="E1192" s="51">
        <f>B1192-D1192</f>
        <v>1893.98</v>
      </c>
      <c r="F1192" s="54">
        <f>B1192-C1192</f>
        <v>0</v>
      </c>
    </row>
    <row r="1193" spans="1:6" ht="15">
      <c r="A1193" s="17" t="s">
        <v>17</v>
      </c>
      <c r="B1193" s="49"/>
      <c r="C1193" s="52"/>
      <c r="D1193" s="52"/>
      <c r="E1193" s="52"/>
      <c r="F1193" s="55"/>
    </row>
    <row r="1194" spans="1:6" ht="15">
      <c r="A1194" s="18" t="s">
        <v>27</v>
      </c>
      <c r="B1194" s="50"/>
      <c r="C1194" s="53"/>
      <c r="D1194" s="53"/>
      <c r="E1194" s="53"/>
      <c r="F1194" s="56"/>
    </row>
    <row r="1195" spans="1:6" ht="15">
      <c r="A1195" s="11" t="s">
        <v>18</v>
      </c>
      <c r="B1195" s="57">
        <v>7654.39</v>
      </c>
      <c r="C1195" s="60">
        <f>B1195*0.82310886</f>
        <v>6300.396226895401</v>
      </c>
      <c r="D1195" s="60">
        <v>4931.67</v>
      </c>
      <c r="E1195" s="60">
        <f>B1195-D1195</f>
        <v>2722.7200000000003</v>
      </c>
      <c r="F1195" s="63">
        <f>B1195-C1195</f>
        <v>1353.9937731045993</v>
      </c>
    </row>
    <row r="1196" spans="1:6" ht="15">
      <c r="A1196" s="12" t="s">
        <v>19</v>
      </c>
      <c r="B1196" s="58"/>
      <c r="C1196" s="61"/>
      <c r="D1196" s="61"/>
      <c r="E1196" s="61"/>
      <c r="F1196" s="64"/>
    </row>
    <row r="1197" spans="1:6" ht="15.75" thickBot="1">
      <c r="A1197" s="13" t="s">
        <v>27</v>
      </c>
      <c r="B1197" s="59"/>
      <c r="C1197" s="62"/>
      <c r="D1197" s="62"/>
      <c r="E1197" s="62"/>
      <c r="F1197" s="65"/>
    </row>
    <row r="1198" spans="1:6" ht="15.75" thickBot="1">
      <c r="A1198" s="10" t="s">
        <v>20</v>
      </c>
      <c r="B1198" s="38">
        <f>SUM(B1178:B1197)</f>
        <v>67447.57</v>
      </c>
      <c r="C1198" s="38">
        <f>SUM(C1178:C1197)</f>
        <v>76338.6839942787</v>
      </c>
      <c r="D1198" s="38">
        <f>SUM(D1178:D1197)</f>
        <v>43575.37</v>
      </c>
      <c r="E1198" s="38">
        <f>SUM(E1178:E1197)</f>
        <v>23872.2</v>
      </c>
      <c r="F1198" s="38">
        <f>SUM(F1178:F1197)</f>
        <v>-8891.113994278698</v>
      </c>
    </row>
    <row r="1199" spans="2:6" ht="15.75" thickBot="1">
      <c r="B1199" s="40"/>
      <c r="C1199" s="40"/>
      <c r="D1199" s="40"/>
      <c r="E1199" s="40"/>
      <c r="F1199" s="40"/>
    </row>
    <row r="1200" spans="1:6" ht="15">
      <c r="A1200" s="69" t="s">
        <v>21</v>
      </c>
      <c r="B1200" s="72" t="s">
        <v>75</v>
      </c>
      <c r="C1200" s="73"/>
      <c r="D1200" s="73"/>
      <c r="E1200" s="73"/>
      <c r="F1200" s="74"/>
    </row>
    <row r="1201" spans="1:6" ht="15">
      <c r="A1201" s="70"/>
      <c r="B1201" s="75"/>
      <c r="C1201" s="76"/>
      <c r="D1201" s="76"/>
      <c r="E1201" s="76"/>
      <c r="F1201" s="77"/>
    </row>
    <row r="1202" spans="1:6" ht="30.75" thickBot="1">
      <c r="A1202" s="71"/>
      <c r="B1202" s="35" t="s">
        <v>0</v>
      </c>
      <c r="C1202" s="36" t="s">
        <v>1</v>
      </c>
      <c r="D1202" s="36" t="s">
        <v>22</v>
      </c>
      <c r="E1202" s="36" t="s">
        <v>23</v>
      </c>
      <c r="F1202" s="37" t="s">
        <v>2</v>
      </c>
    </row>
    <row r="1203" spans="1:6" ht="15">
      <c r="A1203" s="12" t="s">
        <v>3</v>
      </c>
      <c r="B1203" s="78">
        <v>11411.05</v>
      </c>
      <c r="C1203" s="79">
        <f>B1203*0.99240038</f>
        <v>11324.330356199</v>
      </c>
      <c r="D1203" s="79">
        <v>7665.21</v>
      </c>
      <c r="E1203" s="79">
        <f>B1203-D1203</f>
        <v>3745.8399999999992</v>
      </c>
      <c r="F1203" s="80">
        <f>B1203-C1203</f>
        <v>86.71964380099962</v>
      </c>
    </row>
    <row r="1204" spans="1:6" ht="15">
      <c r="A1204" s="12" t="s">
        <v>4</v>
      </c>
      <c r="B1204" s="58"/>
      <c r="C1204" s="61"/>
      <c r="D1204" s="61"/>
      <c r="E1204" s="61"/>
      <c r="F1204" s="64"/>
    </row>
    <row r="1205" spans="1:6" ht="15">
      <c r="A1205" s="13" t="s">
        <v>27</v>
      </c>
      <c r="B1205" s="66"/>
      <c r="C1205" s="67"/>
      <c r="D1205" s="67"/>
      <c r="E1205" s="67"/>
      <c r="F1205" s="68"/>
    </row>
    <row r="1206" spans="1:6" ht="15">
      <c r="A1206" s="14" t="s">
        <v>28</v>
      </c>
      <c r="B1206" s="48">
        <v>853.35</v>
      </c>
      <c r="C1206" s="51">
        <v>0</v>
      </c>
      <c r="D1206" s="51">
        <v>573.2</v>
      </c>
      <c r="E1206" s="51">
        <f>B1206-D1206</f>
        <v>280.15</v>
      </c>
      <c r="F1206" s="54">
        <f>B1206-C1206</f>
        <v>853.35</v>
      </c>
    </row>
    <row r="1207" spans="1:6" ht="15">
      <c r="A1207" s="15" t="s">
        <v>29</v>
      </c>
      <c r="B1207" s="49"/>
      <c r="C1207" s="52"/>
      <c r="D1207" s="52"/>
      <c r="E1207" s="52"/>
      <c r="F1207" s="55"/>
    </row>
    <row r="1208" spans="1:6" ht="15">
      <c r="A1208" s="16" t="s">
        <v>27</v>
      </c>
      <c r="B1208" s="50"/>
      <c r="C1208" s="53"/>
      <c r="D1208" s="53"/>
      <c r="E1208" s="53"/>
      <c r="F1208" s="56"/>
    </row>
    <row r="1209" spans="1:6" ht="15">
      <c r="A1209" s="11" t="s">
        <v>6</v>
      </c>
      <c r="B1209" s="57">
        <v>15037.05</v>
      </c>
      <c r="C1209" s="60">
        <v>37403.53</v>
      </c>
      <c r="D1209" s="60">
        <v>10100.93</v>
      </c>
      <c r="E1209" s="60">
        <f>B1209-D1209</f>
        <v>4936.119999999999</v>
      </c>
      <c r="F1209" s="63">
        <f>B1209-C1209</f>
        <v>-22366.48</v>
      </c>
    </row>
    <row r="1210" spans="1:6" ht="15">
      <c r="A1210" s="12" t="s">
        <v>7</v>
      </c>
      <c r="B1210" s="58"/>
      <c r="C1210" s="61"/>
      <c r="D1210" s="61"/>
      <c r="E1210" s="61"/>
      <c r="F1210" s="64"/>
    </row>
    <row r="1211" spans="1:6" ht="15">
      <c r="A1211" s="13" t="s">
        <v>27</v>
      </c>
      <c r="B1211" s="66"/>
      <c r="C1211" s="67"/>
      <c r="D1211" s="67"/>
      <c r="E1211" s="67"/>
      <c r="F1211" s="68"/>
    </row>
    <row r="1212" spans="1:6" ht="15">
      <c r="A1212" s="14" t="s">
        <v>8</v>
      </c>
      <c r="B1212" s="48">
        <v>22075.35</v>
      </c>
      <c r="C1212" s="51">
        <v>148102.3</v>
      </c>
      <c r="D1212" s="51">
        <v>14828.79</v>
      </c>
      <c r="E1212" s="51">
        <f>B1212-D1212</f>
        <v>7246.559999999998</v>
      </c>
      <c r="F1212" s="54">
        <f>B1212-C1212</f>
        <v>-126026.94999999998</v>
      </c>
    </row>
    <row r="1213" spans="1:6" ht="15">
      <c r="A1213" s="16" t="s">
        <v>27</v>
      </c>
      <c r="B1213" s="50"/>
      <c r="C1213" s="53"/>
      <c r="D1213" s="53"/>
      <c r="E1213" s="53"/>
      <c r="F1213" s="56"/>
    </row>
    <row r="1214" spans="1:6" ht="15">
      <c r="A1214" s="11" t="s">
        <v>12</v>
      </c>
      <c r="B1214" s="57">
        <v>2986.2</v>
      </c>
      <c r="C1214" s="60">
        <f>B1214*0.99238655</f>
        <v>2963.4647156099995</v>
      </c>
      <c r="D1214" s="60">
        <v>2005.92</v>
      </c>
      <c r="E1214" s="60">
        <f>B1214-D1214</f>
        <v>980.2799999999997</v>
      </c>
      <c r="F1214" s="63">
        <f>B1214-C1214</f>
        <v>22.735284390000288</v>
      </c>
    </row>
    <row r="1215" spans="1:6" ht="15">
      <c r="A1215" s="12" t="s">
        <v>13</v>
      </c>
      <c r="B1215" s="58"/>
      <c r="C1215" s="61"/>
      <c r="D1215" s="61"/>
      <c r="E1215" s="61"/>
      <c r="F1215" s="64"/>
    </row>
    <row r="1216" spans="1:6" ht="15">
      <c r="A1216" s="13" t="s">
        <v>27</v>
      </c>
      <c r="B1216" s="66"/>
      <c r="C1216" s="67"/>
      <c r="D1216" s="67"/>
      <c r="E1216" s="67"/>
      <c r="F1216" s="68"/>
    </row>
    <row r="1217" spans="1:6" ht="15">
      <c r="A1217" s="17" t="s">
        <v>16</v>
      </c>
      <c r="B1217" s="48">
        <v>5119.1</v>
      </c>
      <c r="C1217" s="51">
        <f>B1217</f>
        <v>5119.1</v>
      </c>
      <c r="D1217" s="51">
        <v>3438.66</v>
      </c>
      <c r="E1217" s="51">
        <f>B1217-D1217</f>
        <v>1680.4400000000005</v>
      </c>
      <c r="F1217" s="54">
        <f>B1217-C1217</f>
        <v>0</v>
      </c>
    </row>
    <row r="1218" spans="1:6" ht="15">
      <c r="A1218" s="17" t="s">
        <v>17</v>
      </c>
      <c r="B1218" s="49"/>
      <c r="C1218" s="52"/>
      <c r="D1218" s="52"/>
      <c r="E1218" s="52"/>
      <c r="F1218" s="55"/>
    </row>
    <row r="1219" spans="1:6" ht="15">
      <c r="A1219" s="18" t="s">
        <v>27</v>
      </c>
      <c r="B1219" s="50"/>
      <c r="C1219" s="53"/>
      <c r="D1219" s="53"/>
      <c r="E1219" s="53"/>
      <c r="F1219" s="56"/>
    </row>
    <row r="1220" spans="1:6" ht="15">
      <c r="A1220" s="11" t="s">
        <v>18</v>
      </c>
      <c r="B1220" s="57">
        <v>7358.5</v>
      </c>
      <c r="C1220" s="60">
        <f>B1220*0.82310886</f>
        <v>6056.84654631</v>
      </c>
      <c r="D1220" s="60">
        <v>4942.97</v>
      </c>
      <c r="E1220" s="60">
        <f>B1220-D1220</f>
        <v>2415.5299999999997</v>
      </c>
      <c r="F1220" s="63">
        <f>B1220-C1220</f>
        <v>1301.6534536899999</v>
      </c>
    </row>
    <row r="1221" spans="1:6" ht="15">
      <c r="A1221" s="12" t="s">
        <v>19</v>
      </c>
      <c r="B1221" s="58"/>
      <c r="C1221" s="61"/>
      <c r="D1221" s="61"/>
      <c r="E1221" s="61"/>
      <c r="F1221" s="64"/>
    </row>
    <row r="1222" spans="1:6" ht="15.75" thickBot="1">
      <c r="A1222" s="13" t="s">
        <v>27</v>
      </c>
      <c r="B1222" s="59"/>
      <c r="C1222" s="62"/>
      <c r="D1222" s="62"/>
      <c r="E1222" s="62"/>
      <c r="F1222" s="65"/>
    </row>
    <row r="1223" spans="1:6" ht="15.75" thickBot="1">
      <c r="A1223" s="10" t="s">
        <v>20</v>
      </c>
      <c r="B1223" s="38">
        <f>SUM(B1203:B1222)</f>
        <v>64840.59999999999</v>
      </c>
      <c r="C1223" s="38">
        <f>SUM(C1203:C1222)</f>
        <v>210969.571618119</v>
      </c>
      <c r="D1223" s="38">
        <f>SUM(D1203:D1222)</f>
        <v>43555.68000000001</v>
      </c>
      <c r="E1223" s="38">
        <f>SUM(E1203:E1222)</f>
        <v>21284.92</v>
      </c>
      <c r="F1223" s="38">
        <f>SUM(F1203:F1222)</f>
        <v>-146128.971618119</v>
      </c>
    </row>
    <row r="1224" spans="2:6" ht="15.75" thickBot="1">
      <c r="B1224" s="40"/>
      <c r="C1224" s="40"/>
      <c r="D1224" s="40"/>
      <c r="E1224" s="40"/>
      <c r="F1224" s="40"/>
    </row>
    <row r="1225" spans="1:6" ht="15">
      <c r="A1225" s="69" t="s">
        <v>21</v>
      </c>
      <c r="B1225" s="72" t="s">
        <v>76</v>
      </c>
      <c r="C1225" s="73"/>
      <c r="D1225" s="73"/>
      <c r="E1225" s="73"/>
      <c r="F1225" s="74"/>
    </row>
    <row r="1226" spans="1:6" ht="15">
      <c r="A1226" s="70"/>
      <c r="B1226" s="75"/>
      <c r="C1226" s="76"/>
      <c r="D1226" s="76"/>
      <c r="E1226" s="76"/>
      <c r="F1226" s="77"/>
    </row>
    <row r="1227" spans="1:6" ht="30.75" thickBot="1">
      <c r="A1227" s="71"/>
      <c r="B1227" s="35" t="s">
        <v>0</v>
      </c>
      <c r="C1227" s="36" t="s">
        <v>1</v>
      </c>
      <c r="D1227" s="36" t="s">
        <v>22</v>
      </c>
      <c r="E1227" s="36" t="s">
        <v>23</v>
      </c>
      <c r="F1227" s="37" t="s">
        <v>2</v>
      </c>
    </row>
    <row r="1228" spans="1:6" ht="15">
      <c r="A1228" s="12" t="s">
        <v>3</v>
      </c>
      <c r="B1228" s="78">
        <v>12079.86</v>
      </c>
      <c r="C1228" s="79">
        <f>B1228*0.99240038</f>
        <v>11988.0576543468</v>
      </c>
      <c r="D1228" s="79">
        <v>8451.09</v>
      </c>
      <c r="E1228" s="79">
        <f>B1228-D1228</f>
        <v>3628.7700000000004</v>
      </c>
      <c r="F1228" s="80">
        <f>B1228-C1228</f>
        <v>91.80234565320097</v>
      </c>
    </row>
    <row r="1229" spans="1:6" ht="15">
      <c r="A1229" s="12" t="s">
        <v>4</v>
      </c>
      <c r="B1229" s="58"/>
      <c r="C1229" s="61"/>
      <c r="D1229" s="61"/>
      <c r="E1229" s="61"/>
      <c r="F1229" s="64"/>
    </row>
    <row r="1230" spans="1:6" ht="15">
      <c r="A1230" s="13" t="s">
        <v>27</v>
      </c>
      <c r="B1230" s="66"/>
      <c r="C1230" s="67"/>
      <c r="D1230" s="67"/>
      <c r="E1230" s="67"/>
      <c r="F1230" s="68"/>
    </row>
    <row r="1231" spans="1:6" ht="15">
      <c r="A1231" s="14" t="s">
        <v>28</v>
      </c>
      <c r="B1231" s="48">
        <v>903.33</v>
      </c>
      <c r="C1231" s="51">
        <v>0</v>
      </c>
      <c r="D1231" s="51">
        <v>631.97</v>
      </c>
      <c r="E1231" s="51">
        <f>B1231-D1231</f>
        <v>271.36</v>
      </c>
      <c r="F1231" s="54">
        <f>B1231-C1231</f>
        <v>903.33</v>
      </c>
    </row>
    <row r="1232" spans="1:6" ht="15">
      <c r="A1232" s="15" t="s">
        <v>29</v>
      </c>
      <c r="B1232" s="49"/>
      <c r="C1232" s="52"/>
      <c r="D1232" s="52"/>
      <c r="E1232" s="52"/>
      <c r="F1232" s="55"/>
    </row>
    <row r="1233" spans="1:6" ht="15">
      <c r="A1233" s="16" t="s">
        <v>27</v>
      </c>
      <c r="B1233" s="50"/>
      <c r="C1233" s="53"/>
      <c r="D1233" s="53"/>
      <c r="E1233" s="53"/>
      <c r="F1233" s="56"/>
    </row>
    <row r="1234" spans="1:6" ht="15">
      <c r="A1234" s="11" t="s">
        <v>6</v>
      </c>
      <c r="B1234" s="57">
        <v>15918.26</v>
      </c>
      <c r="C1234" s="60">
        <v>59765.9</v>
      </c>
      <c r="D1234" s="60">
        <v>11136.45</v>
      </c>
      <c r="E1234" s="60">
        <f>B1234-D1234</f>
        <v>4781.8099999999995</v>
      </c>
      <c r="F1234" s="63">
        <f>B1234-C1234</f>
        <v>-43847.64</v>
      </c>
    </row>
    <row r="1235" spans="1:6" ht="15">
      <c r="A1235" s="12" t="s">
        <v>7</v>
      </c>
      <c r="B1235" s="58"/>
      <c r="C1235" s="61"/>
      <c r="D1235" s="61"/>
      <c r="E1235" s="61"/>
      <c r="F1235" s="64"/>
    </row>
    <row r="1236" spans="1:6" ht="15">
      <c r="A1236" s="13" t="s">
        <v>27</v>
      </c>
      <c r="B1236" s="66"/>
      <c r="C1236" s="67"/>
      <c r="D1236" s="67"/>
      <c r="E1236" s="67"/>
      <c r="F1236" s="68"/>
    </row>
    <row r="1237" spans="1:6" ht="15">
      <c r="A1237" s="14" t="s">
        <v>8</v>
      </c>
      <c r="B1237" s="48">
        <v>23369.51</v>
      </c>
      <c r="C1237" s="51">
        <v>119225.9</v>
      </c>
      <c r="D1237" s="51">
        <v>16349.38</v>
      </c>
      <c r="E1237" s="51">
        <f>B1237-D1237</f>
        <v>7020.129999999999</v>
      </c>
      <c r="F1237" s="54">
        <f>B1237-C1237</f>
        <v>-95856.39</v>
      </c>
    </row>
    <row r="1238" spans="1:6" ht="15">
      <c r="A1238" s="16" t="s">
        <v>27</v>
      </c>
      <c r="B1238" s="50"/>
      <c r="C1238" s="53"/>
      <c r="D1238" s="53"/>
      <c r="E1238" s="53"/>
      <c r="F1238" s="56"/>
    </row>
    <row r="1239" spans="1:6" ht="15">
      <c r="A1239" s="11" t="s">
        <v>12</v>
      </c>
      <c r="B1239" s="57">
        <v>3161.36</v>
      </c>
      <c r="C1239" s="60">
        <f>B1239*0.99238655</f>
        <v>3137.291143708</v>
      </c>
      <c r="D1239" s="60">
        <v>2211.72</v>
      </c>
      <c r="E1239" s="60">
        <f>B1239-D1239</f>
        <v>949.6400000000003</v>
      </c>
      <c r="F1239" s="63">
        <f>B1239-C1239</f>
        <v>24.068856291999964</v>
      </c>
    </row>
    <row r="1240" spans="1:6" ht="15">
      <c r="A1240" s="12" t="s">
        <v>13</v>
      </c>
      <c r="B1240" s="58"/>
      <c r="C1240" s="61"/>
      <c r="D1240" s="61"/>
      <c r="E1240" s="61"/>
      <c r="F1240" s="64"/>
    </row>
    <row r="1241" spans="1:6" ht="15">
      <c r="A1241" s="13" t="s">
        <v>27</v>
      </c>
      <c r="B1241" s="66"/>
      <c r="C1241" s="67"/>
      <c r="D1241" s="67"/>
      <c r="E1241" s="67"/>
      <c r="F1241" s="68"/>
    </row>
    <row r="1242" spans="1:6" ht="15">
      <c r="A1242" s="17" t="s">
        <v>16</v>
      </c>
      <c r="B1242" s="48">
        <v>5419.14</v>
      </c>
      <c r="C1242" s="51">
        <f>B1242</f>
        <v>5419.14</v>
      </c>
      <c r="D1242" s="51">
        <v>3791.24</v>
      </c>
      <c r="E1242" s="51">
        <f>B1242-D1242</f>
        <v>1627.9000000000005</v>
      </c>
      <c r="F1242" s="54">
        <f>B1242-C1242</f>
        <v>0</v>
      </c>
    </row>
    <row r="1243" spans="1:6" ht="15">
      <c r="A1243" s="17" t="s">
        <v>17</v>
      </c>
      <c r="B1243" s="49"/>
      <c r="C1243" s="52"/>
      <c r="D1243" s="52"/>
      <c r="E1243" s="52"/>
      <c r="F1243" s="55"/>
    </row>
    <row r="1244" spans="1:6" ht="15">
      <c r="A1244" s="18" t="s">
        <v>27</v>
      </c>
      <c r="B1244" s="50"/>
      <c r="C1244" s="53"/>
      <c r="D1244" s="53"/>
      <c r="E1244" s="53"/>
      <c r="F1244" s="56"/>
    </row>
    <row r="1245" spans="1:6" ht="15">
      <c r="A1245" s="11" t="s">
        <v>18</v>
      </c>
      <c r="B1245" s="57">
        <v>7790.27</v>
      </c>
      <c r="C1245" s="60">
        <f>B1245*0.82310886</f>
        <v>6412.240258792201</v>
      </c>
      <c r="D1245" s="60">
        <v>5450.07</v>
      </c>
      <c r="E1245" s="60">
        <f>B1245-D1245</f>
        <v>2340.2000000000007</v>
      </c>
      <c r="F1245" s="63">
        <f>B1245-C1245</f>
        <v>1378.0297412077998</v>
      </c>
    </row>
    <row r="1246" spans="1:6" ht="15">
      <c r="A1246" s="12" t="s">
        <v>19</v>
      </c>
      <c r="B1246" s="58"/>
      <c r="C1246" s="61"/>
      <c r="D1246" s="61"/>
      <c r="E1246" s="61"/>
      <c r="F1246" s="64"/>
    </row>
    <row r="1247" spans="1:6" ht="15.75" thickBot="1">
      <c r="A1247" s="13" t="s">
        <v>27</v>
      </c>
      <c r="B1247" s="59"/>
      <c r="C1247" s="62"/>
      <c r="D1247" s="62"/>
      <c r="E1247" s="62"/>
      <c r="F1247" s="65"/>
    </row>
    <row r="1248" spans="1:6" ht="15.75" thickBot="1">
      <c r="A1248" s="10" t="s">
        <v>20</v>
      </c>
      <c r="B1248" s="38">
        <f>SUM(B1228:B1247)</f>
        <v>68641.73</v>
      </c>
      <c r="C1248" s="38">
        <f>SUM(C1228:C1247)</f>
        <v>205948.529056847</v>
      </c>
      <c r="D1248" s="38">
        <f>SUM(D1228:D1247)</f>
        <v>48021.92</v>
      </c>
      <c r="E1248" s="38">
        <f>SUM(E1228:E1247)</f>
        <v>20619.81</v>
      </c>
      <c r="F1248" s="38">
        <f>SUM(F1228:F1247)</f>
        <v>-137306.799056847</v>
      </c>
    </row>
    <row r="1249" spans="2:6" ht="15.75" thickBot="1">
      <c r="B1249" s="40"/>
      <c r="C1249" s="40"/>
      <c r="D1249" s="40"/>
      <c r="E1249" s="40"/>
      <c r="F1249" s="40"/>
    </row>
    <row r="1250" spans="1:6" ht="15">
      <c r="A1250" s="69" t="s">
        <v>21</v>
      </c>
      <c r="B1250" s="72" t="s">
        <v>77</v>
      </c>
      <c r="C1250" s="73"/>
      <c r="D1250" s="73"/>
      <c r="E1250" s="73"/>
      <c r="F1250" s="74"/>
    </row>
    <row r="1251" spans="1:6" ht="15">
      <c r="A1251" s="70"/>
      <c r="B1251" s="75"/>
      <c r="C1251" s="76"/>
      <c r="D1251" s="76"/>
      <c r="E1251" s="76"/>
      <c r="F1251" s="77"/>
    </row>
    <row r="1252" spans="1:6" ht="30.75" thickBot="1">
      <c r="A1252" s="71"/>
      <c r="B1252" s="35" t="s">
        <v>0</v>
      </c>
      <c r="C1252" s="36" t="s">
        <v>1</v>
      </c>
      <c r="D1252" s="36" t="s">
        <v>22</v>
      </c>
      <c r="E1252" s="36" t="s">
        <v>23</v>
      </c>
      <c r="F1252" s="37" t="s">
        <v>2</v>
      </c>
    </row>
    <row r="1253" spans="1:6" ht="15">
      <c r="A1253" s="12" t="s">
        <v>3</v>
      </c>
      <c r="B1253" s="78">
        <v>12038.37</v>
      </c>
      <c r="C1253" s="79">
        <f>B1253*0.99240038</f>
        <v>11946.882962580601</v>
      </c>
      <c r="D1253" s="79">
        <v>8941.05</v>
      </c>
      <c r="E1253" s="79">
        <f>B1253-D1253</f>
        <v>3097.3200000000015</v>
      </c>
      <c r="F1253" s="80">
        <f>B1253-C1253</f>
        <v>91.48703741939971</v>
      </c>
    </row>
    <row r="1254" spans="1:6" ht="15">
      <c r="A1254" s="12" t="s">
        <v>4</v>
      </c>
      <c r="B1254" s="58"/>
      <c r="C1254" s="61"/>
      <c r="D1254" s="61"/>
      <c r="E1254" s="61"/>
      <c r="F1254" s="64"/>
    </row>
    <row r="1255" spans="1:6" ht="15">
      <c r="A1255" s="13" t="s">
        <v>27</v>
      </c>
      <c r="B1255" s="66"/>
      <c r="C1255" s="67"/>
      <c r="D1255" s="67"/>
      <c r="E1255" s="67"/>
      <c r="F1255" s="68"/>
    </row>
    <row r="1256" spans="1:6" ht="15">
      <c r="A1256" s="14" t="s">
        <v>28</v>
      </c>
      <c r="B1256" s="48">
        <v>900.18</v>
      </c>
      <c r="C1256" s="51">
        <v>0</v>
      </c>
      <c r="D1256" s="51">
        <v>668.59</v>
      </c>
      <c r="E1256" s="51">
        <f>B1256-D1256</f>
        <v>231.58999999999992</v>
      </c>
      <c r="F1256" s="54">
        <f>B1256-C1256</f>
        <v>900.18</v>
      </c>
    </row>
    <row r="1257" spans="1:6" ht="15">
      <c r="A1257" s="15" t="s">
        <v>29</v>
      </c>
      <c r="B1257" s="49"/>
      <c r="C1257" s="52"/>
      <c r="D1257" s="52"/>
      <c r="E1257" s="52"/>
      <c r="F1257" s="55"/>
    </row>
    <row r="1258" spans="1:6" ht="15">
      <c r="A1258" s="16" t="s">
        <v>27</v>
      </c>
      <c r="B1258" s="50"/>
      <c r="C1258" s="53"/>
      <c r="D1258" s="53"/>
      <c r="E1258" s="53"/>
      <c r="F1258" s="56"/>
    </row>
    <row r="1259" spans="1:6" ht="15">
      <c r="A1259" s="11" t="s">
        <v>6</v>
      </c>
      <c r="B1259" s="57">
        <v>15863.62</v>
      </c>
      <c r="C1259" s="60">
        <v>17261.64</v>
      </c>
      <c r="D1259" s="60">
        <v>111782.1</v>
      </c>
      <c r="E1259" s="60">
        <f>B1259-D1259</f>
        <v>-95918.48000000001</v>
      </c>
      <c r="F1259" s="63">
        <f>B1259-C1259</f>
        <v>-1398.0199999999986</v>
      </c>
    </row>
    <row r="1260" spans="1:6" ht="15">
      <c r="A1260" s="12" t="s">
        <v>7</v>
      </c>
      <c r="B1260" s="58"/>
      <c r="C1260" s="61"/>
      <c r="D1260" s="61"/>
      <c r="E1260" s="61"/>
      <c r="F1260" s="64"/>
    </row>
    <row r="1261" spans="1:6" ht="15">
      <c r="A1261" s="13" t="s">
        <v>27</v>
      </c>
      <c r="B1261" s="66"/>
      <c r="C1261" s="67"/>
      <c r="D1261" s="67"/>
      <c r="E1261" s="67"/>
      <c r="F1261" s="68"/>
    </row>
    <row r="1262" spans="1:6" ht="15">
      <c r="A1262" s="14" t="s">
        <v>8</v>
      </c>
      <c r="B1262" s="48">
        <v>23289.25</v>
      </c>
      <c r="C1262" s="51">
        <v>11358.11</v>
      </c>
      <c r="D1262" s="51">
        <v>17297.2</v>
      </c>
      <c r="E1262" s="51">
        <f>B1262-D1262</f>
        <v>5992.049999999999</v>
      </c>
      <c r="F1262" s="54">
        <f>B1262-C1262</f>
        <v>11931.14</v>
      </c>
    </row>
    <row r="1263" spans="1:6" ht="15">
      <c r="A1263" s="16" t="s">
        <v>27</v>
      </c>
      <c r="B1263" s="50"/>
      <c r="C1263" s="53"/>
      <c r="D1263" s="53"/>
      <c r="E1263" s="53"/>
      <c r="F1263" s="56"/>
    </row>
    <row r="1264" spans="1:6" ht="15">
      <c r="A1264" s="11" t="s">
        <v>12</v>
      </c>
      <c r="B1264" s="57">
        <v>3150.45</v>
      </c>
      <c r="C1264" s="60">
        <f>B1264*0.99238655</f>
        <v>3126.4642064474997</v>
      </c>
      <c r="D1264" s="60">
        <v>2339.91</v>
      </c>
      <c r="E1264" s="60">
        <f>B1264-D1264</f>
        <v>810.54</v>
      </c>
      <c r="F1264" s="63">
        <f>B1264-C1264</f>
        <v>23.985793552500127</v>
      </c>
    </row>
    <row r="1265" spans="1:6" ht="15">
      <c r="A1265" s="12" t="s">
        <v>13</v>
      </c>
      <c r="B1265" s="58"/>
      <c r="C1265" s="61"/>
      <c r="D1265" s="61"/>
      <c r="E1265" s="61"/>
      <c r="F1265" s="64"/>
    </row>
    <row r="1266" spans="1:6" ht="15">
      <c r="A1266" s="13" t="s">
        <v>27</v>
      </c>
      <c r="B1266" s="66"/>
      <c r="C1266" s="67"/>
      <c r="D1266" s="67"/>
      <c r="E1266" s="67"/>
      <c r="F1266" s="68"/>
    </row>
    <row r="1267" spans="1:6" ht="15">
      <c r="A1267" s="17" t="s">
        <v>16</v>
      </c>
      <c r="B1267" s="48">
        <v>5400.56</v>
      </c>
      <c r="C1267" s="51">
        <f>B1267</f>
        <v>5400.56</v>
      </c>
      <c r="D1267" s="51">
        <v>4011.08</v>
      </c>
      <c r="E1267" s="51">
        <f>B1267-D1267</f>
        <v>1389.4800000000005</v>
      </c>
      <c r="F1267" s="54">
        <f>B1267-C1267</f>
        <v>0</v>
      </c>
    </row>
    <row r="1268" spans="1:6" ht="15">
      <c r="A1268" s="17" t="s">
        <v>17</v>
      </c>
      <c r="B1268" s="49"/>
      <c r="C1268" s="52"/>
      <c r="D1268" s="52"/>
      <c r="E1268" s="52"/>
      <c r="F1268" s="55"/>
    </row>
    <row r="1269" spans="1:6" ht="15">
      <c r="A1269" s="18" t="s">
        <v>27</v>
      </c>
      <c r="B1269" s="50"/>
      <c r="C1269" s="53"/>
      <c r="D1269" s="53"/>
      <c r="E1269" s="53"/>
      <c r="F1269" s="56"/>
    </row>
    <row r="1270" spans="1:6" ht="15">
      <c r="A1270" s="11" t="s">
        <v>18</v>
      </c>
      <c r="B1270" s="57">
        <v>7763.28</v>
      </c>
      <c r="C1270" s="60">
        <f>B1270*0.82310886</f>
        <v>6390.0245506608</v>
      </c>
      <c r="D1270" s="60">
        <v>5765.87</v>
      </c>
      <c r="E1270" s="60">
        <f>B1270-D1270</f>
        <v>1997.4099999999999</v>
      </c>
      <c r="F1270" s="63">
        <f>B1270-C1270</f>
        <v>1373.2554493392</v>
      </c>
    </row>
    <row r="1271" spans="1:6" ht="15">
      <c r="A1271" s="12" t="s">
        <v>19</v>
      </c>
      <c r="B1271" s="58"/>
      <c r="C1271" s="61"/>
      <c r="D1271" s="61"/>
      <c r="E1271" s="61"/>
      <c r="F1271" s="64"/>
    </row>
    <row r="1272" spans="1:6" ht="15.75" thickBot="1">
      <c r="A1272" s="13" t="s">
        <v>27</v>
      </c>
      <c r="B1272" s="59"/>
      <c r="C1272" s="62"/>
      <c r="D1272" s="62"/>
      <c r="E1272" s="62"/>
      <c r="F1272" s="65"/>
    </row>
    <row r="1273" spans="1:6" ht="15.75" thickBot="1">
      <c r="A1273" s="10" t="s">
        <v>20</v>
      </c>
      <c r="B1273" s="38">
        <f>SUM(B1253:B1272)</f>
        <v>68405.70999999999</v>
      </c>
      <c r="C1273" s="38">
        <f>SUM(C1253:C1272)</f>
        <v>55483.681719688895</v>
      </c>
      <c r="D1273" s="38">
        <f>SUM(D1253:D1272)</f>
        <v>150805.8</v>
      </c>
      <c r="E1273" s="38">
        <f>SUM(E1253:E1272)</f>
        <v>-82400.09000000001</v>
      </c>
      <c r="F1273" s="38">
        <f>SUM(F1253:F1272)</f>
        <v>12922.0282803111</v>
      </c>
    </row>
    <row r="1274" spans="2:6" ht="15.75" thickBot="1">
      <c r="B1274" s="40"/>
      <c r="C1274" s="40"/>
      <c r="D1274" s="40"/>
      <c r="E1274" s="40"/>
      <c r="F1274" s="40"/>
    </row>
    <row r="1275" spans="1:6" ht="15">
      <c r="A1275" s="69" t="s">
        <v>21</v>
      </c>
      <c r="B1275" s="72" t="s">
        <v>78</v>
      </c>
      <c r="C1275" s="73"/>
      <c r="D1275" s="73"/>
      <c r="E1275" s="73"/>
      <c r="F1275" s="74"/>
    </row>
    <row r="1276" spans="1:6" ht="15">
      <c r="A1276" s="70"/>
      <c r="B1276" s="75"/>
      <c r="C1276" s="76"/>
      <c r="D1276" s="76"/>
      <c r="E1276" s="76"/>
      <c r="F1276" s="77"/>
    </row>
    <row r="1277" spans="1:6" ht="30.75" thickBot="1">
      <c r="A1277" s="71"/>
      <c r="B1277" s="35" t="s">
        <v>0</v>
      </c>
      <c r="C1277" s="36" t="s">
        <v>1</v>
      </c>
      <c r="D1277" s="36" t="s">
        <v>22</v>
      </c>
      <c r="E1277" s="36" t="s">
        <v>23</v>
      </c>
      <c r="F1277" s="37" t="s">
        <v>2</v>
      </c>
    </row>
    <row r="1278" spans="1:6" ht="15">
      <c r="A1278" s="12" t="s">
        <v>3</v>
      </c>
      <c r="B1278" s="78">
        <v>11940</v>
      </c>
      <c r="C1278" s="79">
        <f>B1278*0.99240038</f>
        <v>11849.2605372</v>
      </c>
      <c r="D1278" s="79">
        <v>8444.98</v>
      </c>
      <c r="E1278" s="79">
        <f>B1278-D1278</f>
        <v>3495.0200000000004</v>
      </c>
      <c r="F1278" s="80">
        <f>B1278-C1278</f>
        <v>90.73946280000018</v>
      </c>
    </row>
    <row r="1279" spans="1:6" ht="15">
      <c r="A1279" s="12" t="s">
        <v>4</v>
      </c>
      <c r="B1279" s="58"/>
      <c r="C1279" s="61"/>
      <c r="D1279" s="61"/>
      <c r="E1279" s="61"/>
      <c r="F1279" s="64"/>
    </row>
    <row r="1280" spans="1:6" ht="15">
      <c r="A1280" s="13" t="s">
        <v>27</v>
      </c>
      <c r="B1280" s="66"/>
      <c r="C1280" s="67"/>
      <c r="D1280" s="67"/>
      <c r="E1280" s="67"/>
      <c r="F1280" s="68"/>
    </row>
    <row r="1281" spans="1:6" ht="15">
      <c r="A1281" s="14" t="s">
        <v>28</v>
      </c>
      <c r="B1281" s="48">
        <v>892.8</v>
      </c>
      <c r="C1281" s="51">
        <v>0</v>
      </c>
      <c r="D1281" s="51">
        <v>631.44</v>
      </c>
      <c r="E1281" s="51">
        <f>B1281-D1281</f>
        <v>261.3599999999999</v>
      </c>
      <c r="F1281" s="54">
        <f>B1281-C1281</f>
        <v>892.8</v>
      </c>
    </row>
    <row r="1282" spans="1:6" ht="15">
      <c r="A1282" s="15" t="s">
        <v>29</v>
      </c>
      <c r="B1282" s="49"/>
      <c r="C1282" s="52"/>
      <c r="D1282" s="52"/>
      <c r="E1282" s="52"/>
      <c r="F1282" s="55"/>
    </row>
    <row r="1283" spans="1:6" ht="15">
      <c r="A1283" s="16" t="s">
        <v>27</v>
      </c>
      <c r="B1283" s="50"/>
      <c r="C1283" s="53"/>
      <c r="D1283" s="53"/>
      <c r="E1283" s="53"/>
      <c r="F1283" s="56"/>
    </row>
    <row r="1284" spans="1:6" ht="15">
      <c r="A1284" s="11" t="s">
        <v>6</v>
      </c>
      <c r="B1284" s="57">
        <v>15733.75</v>
      </c>
      <c r="C1284" s="60">
        <v>17851.33</v>
      </c>
      <c r="D1284" s="60">
        <v>11190.03</v>
      </c>
      <c r="E1284" s="60">
        <f>B1284-D1284</f>
        <v>4543.719999999999</v>
      </c>
      <c r="F1284" s="63">
        <f>B1284-C1284</f>
        <v>-2117.5800000000017</v>
      </c>
    </row>
    <row r="1285" spans="1:6" ht="15">
      <c r="A1285" s="12" t="s">
        <v>7</v>
      </c>
      <c r="B1285" s="58"/>
      <c r="C1285" s="61"/>
      <c r="D1285" s="61"/>
      <c r="E1285" s="61"/>
      <c r="F1285" s="64"/>
    </row>
    <row r="1286" spans="1:6" ht="15">
      <c r="A1286" s="13" t="s">
        <v>27</v>
      </c>
      <c r="B1286" s="66"/>
      <c r="C1286" s="67"/>
      <c r="D1286" s="67"/>
      <c r="E1286" s="67"/>
      <c r="F1286" s="68"/>
    </row>
    <row r="1287" spans="1:6" ht="15">
      <c r="A1287" s="14" t="s">
        <v>8</v>
      </c>
      <c r="B1287" s="48">
        <v>23098.65</v>
      </c>
      <c r="C1287" s="51">
        <v>8743.91</v>
      </c>
      <c r="D1287" s="51">
        <v>16337.31</v>
      </c>
      <c r="E1287" s="51">
        <f>B1287-D1287</f>
        <v>6761.340000000002</v>
      </c>
      <c r="F1287" s="54">
        <f>B1287-C1287</f>
        <v>14354.740000000002</v>
      </c>
    </row>
    <row r="1288" spans="1:6" ht="15">
      <c r="A1288" s="16" t="s">
        <v>27</v>
      </c>
      <c r="B1288" s="50"/>
      <c r="C1288" s="53"/>
      <c r="D1288" s="53"/>
      <c r="E1288" s="53"/>
      <c r="F1288" s="56"/>
    </row>
    <row r="1289" spans="1:6" ht="15">
      <c r="A1289" s="11" t="s">
        <v>12</v>
      </c>
      <c r="B1289" s="57">
        <v>3124</v>
      </c>
      <c r="C1289" s="60">
        <f>B1289*0.99238655</f>
        <v>3100.2155822</v>
      </c>
      <c r="D1289" s="60">
        <v>2210.07</v>
      </c>
      <c r="E1289" s="60">
        <f>B1289-D1289</f>
        <v>913.9299999999998</v>
      </c>
      <c r="F1289" s="63">
        <f>B1289-C1289</f>
        <v>23.78441780000003</v>
      </c>
    </row>
    <row r="1290" spans="1:6" ht="15">
      <c r="A1290" s="12" t="s">
        <v>13</v>
      </c>
      <c r="B1290" s="58"/>
      <c r="C1290" s="61"/>
      <c r="D1290" s="61"/>
      <c r="E1290" s="61"/>
      <c r="F1290" s="64"/>
    </row>
    <row r="1291" spans="1:6" ht="15">
      <c r="A1291" s="13" t="s">
        <v>27</v>
      </c>
      <c r="B1291" s="66"/>
      <c r="C1291" s="67"/>
      <c r="D1291" s="67"/>
      <c r="E1291" s="67"/>
      <c r="F1291" s="68"/>
    </row>
    <row r="1292" spans="1:6" ht="15">
      <c r="A1292" s="17" t="s">
        <v>16</v>
      </c>
      <c r="B1292" s="48">
        <v>5356.4</v>
      </c>
      <c r="C1292" s="51">
        <f>B1292</f>
        <v>5356.4</v>
      </c>
      <c r="D1292" s="51">
        <v>3788.51</v>
      </c>
      <c r="E1292" s="51">
        <f>B1292-D1292</f>
        <v>1567.8899999999994</v>
      </c>
      <c r="F1292" s="54">
        <f>B1292-C1292</f>
        <v>0</v>
      </c>
    </row>
    <row r="1293" spans="1:6" ht="15">
      <c r="A1293" s="17" t="s">
        <v>17</v>
      </c>
      <c r="B1293" s="49"/>
      <c r="C1293" s="52"/>
      <c r="D1293" s="52"/>
      <c r="E1293" s="52"/>
      <c r="F1293" s="55"/>
    </row>
    <row r="1294" spans="1:6" ht="15">
      <c r="A1294" s="18" t="s">
        <v>27</v>
      </c>
      <c r="B1294" s="50"/>
      <c r="C1294" s="53"/>
      <c r="D1294" s="53"/>
      <c r="E1294" s="53"/>
      <c r="F1294" s="56"/>
    </row>
    <row r="1295" spans="1:6" ht="15">
      <c r="A1295" s="11" t="s">
        <v>18</v>
      </c>
      <c r="B1295" s="57">
        <v>7699.65</v>
      </c>
      <c r="C1295" s="60">
        <f>B1295*0.82310886</f>
        <v>6337.650133899</v>
      </c>
      <c r="D1295" s="60">
        <v>5445.85</v>
      </c>
      <c r="E1295" s="60">
        <f>B1295-D1295</f>
        <v>2253.7999999999993</v>
      </c>
      <c r="F1295" s="63">
        <f>B1295-C1295</f>
        <v>1361.9998661009995</v>
      </c>
    </row>
    <row r="1296" spans="1:6" ht="15">
      <c r="A1296" s="12" t="s">
        <v>19</v>
      </c>
      <c r="B1296" s="58"/>
      <c r="C1296" s="61"/>
      <c r="D1296" s="61"/>
      <c r="E1296" s="61"/>
      <c r="F1296" s="64"/>
    </row>
    <row r="1297" spans="1:6" ht="15.75" thickBot="1">
      <c r="A1297" s="13" t="s">
        <v>27</v>
      </c>
      <c r="B1297" s="59"/>
      <c r="C1297" s="62"/>
      <c r="D1297" s="62"/>
      <c r="E1297" s="62"/>
      <c r="F1297" s="65"/>
    </row>
    <row r="1298" spans="1:6" ht="15.75" thickBot="1">
      <c r="A1298" s="10" t="s">
        <v>20</v>
      </c>
      <c r="B1298" s="38">
        <f>SUM(B1278:B1297)</f>
        <v>67845.25</v>
      </c>
      <c r="C1298" s="38">
        <f>SUM(C1278:C1297)</f>
        <v>53238.766253299</v>
      </c>
      <c r="D1298" s="38">
        <f>SUM(D1278:D1297)</f>
        <v>48048.19</v>
      </c>
      <c r="E1298" s="38">
        <f>SUM(E1278:E1297)</f>
        <v>19797.06</v>
      </c>
      <c r="F1298" s="38">
        <f>SUM(F1278:F1297)</f>
        <v>14606.483746700998</v>
      </c>
    </row>
    <row r="1299" spans="2:6" ht="15.75" thickBot="1">
      <c r="B1299" s="40"/>
      <c r="C1299" s="40"/>
      <c r="D1299" s="40"/>
      <c r="E1299" s="40"/>
      <c r="F1299" s="40"/>
    </row>
    <row r="1300" spans="1:6" ht="15">
      <c r="A1300" s="69" t="s">
        <v>21</v>
      </c>
      <c r="B1300" s="72" t="s">
        <v>79</v>
      </c>
      <c r="C1300" s="73"/>
      <c r="D1300" s="73"/>
      <c r="E1300" s="73"/>
      <c r="F1300" s="74"/>
    </row>
    <row r="1301" spans="1:6" ht="15">
      <c r="A1301" s="70"/>
      <c r="B1301" s="75"/>
      <c r="C1301" s="76"/>
      <c r="D1301" s="76"/>
      <c r="E1301" s="76"/>
      <c r="F1301" s="77"/>
    </row>
    <row r="1302" spans="1:6" ht="30.75" thickBot="1">
      <c r="A1302" s="71"/>
      <c r="B1302" s="35" t="s">
        <v>0</v>
      </c>
      <c r="C1302" s="36" t="s">
        <v>1</v>
      </c>
      <c r="D1302" s="36" t="s">
        <v>22</v>
      </c>
      <c r="E1302" s="36" t="s">
        <v>23</v>
      </c>
      <c r="F1302" s="37" t="s">
        <v>2</v>
      </c>
    </row>
    <row r="1303" spans="1:6" ht="15">
      <c r="A1303" s="12" t="s">
        <v>3</v>
      </c>
      <c r="B1303" s="78">
        <v>19335.45</v>
      </c>
      <c r="C1303" s="79">
        <f>B1303*0.99240038</f>
        <v>19188.507927471</v>
      </c>
      <c r="D1303" s="79">
        <v>13557.52</v>
      </c>
      <c r="E1303" s="79">
        <f>B1303-D1303</f>
        <v>5777.93</v>
      </c>
      <c r="F1303" s="80">
        <f>B1303-C1303</f>
        <v>146.94207252900014</v>
      </c>
    </row>
    <row r="1304" spans="1:6" ht="15">
      <c r="A1304" s="12" t="s">
        <v>4</v>
      </c>
      <c r="B1304" s="58"/>
      <c r="C1304" s="61"/>
      <c r="D1304" s="61"/>
      <c r="E1304" s="61"/>
      <c r="F1304" s="64"/>
    </row>
    <row r="1305" spans="1:6" ht="15">
      <c r="A1305" s="13" t="s">
        <v>27</v>
      </c>
      <c r="B1305" s="66"/>
      <c r="C1305" s="67"/>
      <c r="D1305" s="67"/>
      <c r="E1305" s="67"/>
      <c r="F1305" s="68"/>
    </row>
    <row r="1306" spans="1:6" ht="15">
      <c r="A1306" s="14" t="s">
        <v>28</v>
      </c>
      <c r="B1306" s="48">
        <v>1445.63</v>
      </c>
      <c r="C1306" s="51">
        <v>0</v>
      </c>
      <c r="D1306" s="51">
        <v>1013.65</v>
      </c>
      <c r="E1306" s="51">
        <f>B1306-D1306</f>
        <v>431.98000000000013</v>
      </c>
      <c r="F1306" s="54">
        <f>B1306-C1306</f>
        <v>1445.63</v>
      </c>
    </row>
    <row r="1307" spans="1:6" ht="15">
      <c r="A1307" s="15" t="s">
        <v>29</v>
      </c>
      <c r="B1307" s="49"/>
      <c r="C1307" s="52"/>
      <c r="D1307" s="52"/>
      <c r="E1307" s="52"/>
      <c r="F1307" s="55"/>
    </row>
    <row r="1308" spans="1:6" ht="15">
      <c r="A1308" s="16" t="s">
        <v>27</v>
      </c>
      <c r="B1308" s="50"/>
      <c r="C1308" s="53"/>
      <c r="D1308" s="53"/>
      <c r="E1308" s="53"/>
      <c r="F1308" s="56"/>
    </row>
    <row r="1309" spans="1:6" ht="15">
      <c r="A1309" s="11" t="s">
        <v>6</v>
      </c>
      <c r="B1309" s="57">
        <v>25478.89</v>
      </c>
      <c r="C1309" s="60">
        <v>88285.74</v>
      </c>
      <c r="D1309" s="60">
        <v>17865.08</v>
      </c>
      <c r="E1309" s="60">
        <f>B1309-D1309</f>
        <v>7613.809999999998</v>
      </c>
      <c r="F1309" s="63">
        <f>B1309-C1309</f>
        <v>-62806.850000000006</v>
      </c>
    </row>
    <row r="1310" spans="1:6" ht="15">
      <c r="A1310" s="12" t="s">
        <v>7</v>
      </c>
      <c r="B1310" s="58"/>
      <c r="C1310" s="61"/>
      <c r="D1310" s="61"/>
      <c r="E1310" s="61"/>
      <c r="F1310" s="64"/>
    </row>
    <row r="1311" spans="1:6" ht="15">
      <c r="A1311" s="13" t="s">
        <v>27</v>
      </c>
      <c r="B1311" s="66"/>
      <c r="C1311" s="67"/>
      <c r="D1311" s="67"/>
      <c r="E1311" s="67"/>
      <c r="F1311" s="68"/>
    </row>
    <row r="1312" spans="1:6" ht="15">
      <c r="A1312" s="14" t="s">
        <v>8</v>
      </c>
      <c r="B1312" s="48">
        <v>37405.32</v>
      </c>
      <c r="C1312" s="51">
        <v>30963.97</v>
      </c>
      <c r="D1312" s="51">
        <v>26227.64</v>
      </c>
      <c r="E1312" s="51">
        <f>B1312-D1312</f>
        <v>11177.68</v>
      </c>
      <c r="F1312" s="54">
        <f>B1312-C1312</f>
        <v>6441.3499999999985</v>
      </c>
    </row>
    <row r="1313" spans="1:6" ht="15">
      <c r="A1313" s="16" t="s">
        <v>27</v>
      </c>
      <c r="B1313" s="50"/>
      <c r="C1313" s="53"/>
      <c r="D1313" s="53"/>
      <c r="E1313" s="53"/>
      <c r="F1313" s="56"/>
    </row>
    <row r="1314" spans="1:6" ht="15">
      <c r="A1314" s="11" t="s">
        <v>12</v>
      </c>
      <c r="B1314" s="57">
        <v>5059.57</v>
      </c>
      <c r="C1314" s="60">
        <f>B1314*0.99238655</f>
        <v>5021.0492167835</v>
      </c>
      <c r="D1314" s="60">
        <v>3547.63</v>
      </c>
      <c r="E1314" s="60">
        <f>B1314-D1314</f>
        <v>1511.9399999999996</v>
      </c>
      <c r="F1314" s="63">
        <f>B1314-C1314</f>
        <v>38.520783216499694</v>
      </c>
    </row>
    <row r="1315" spans="1:6" ht="15">
      <c r="A1315" s="12" t="s">
        <v>13</v>
      </c>
      <c r="B1315" s="58"/>
      <c r="C1315" s="61"/>
      <c r="D1315" s="61"/>
      <c r="E1315" s="61"/>
      <c r="F1315" s="64"/>
    </row>
    <row r="1316" spans="1:6" ht="15">
      <c r="A1316" s="13" t="s">
        <v>27</v>
      </c>
      <c r="B1316" s="66"/>
      <c r="C1316" s="67"/>
      <c r="D1316" s="67"/>
      <c r="E1316" s="67"/>
      <c r="F1316" s="68"/>
    </row>
    <row r="1317" spans="1:6" ht="15">
      <c r="A1317" s="17" t="s">
        <v>16</v>
      </c>
      <c r="B1317" s="48">
        <v>8673.66</v>
      </c>
      <c r="C1317" s="51">
        <f>B1317</f>
        <v>8673.66</v>
      </c>
      <c r="D1317" s="51">
        <v>6081.78</v>
      </c>
      <c r="E1317" s="51">
        <f>B1317-D1317</f>
        <v>2591.88</v>
      </c>
      <c r="F1317" s="54">
        <f>B1317-C1317</f>
        <v>0</v>
      </c>
    </row>
    <row r="1318" spans="1:6" ht="15">
      <c r="A1318" s="17" t="s">
        <v>17</v>
      </c>
      <c r="B1318" s="49"/>
      <c r="C1318" s="52"/>
      <c r="D1318" s="52"/>
      <c r="E1318" s="52"/>
      <c r="F1318" s="55"/>
    </row>
    <row r="1319" spans="1:6" ht="15">
      <c r="A1319" s="18" t="s">
        <v>27</v>
      </c>
      <c r="B1319" s="50"/>
      <c r="C1319" s="53"/>
      <c r="D1319" s="53"/>
      <c r="E1319" s="53"/>
      <c r="F1319" s="56"/>
    </row>
    <row r="1320" spans="1:6" ht="15">
      <c r="A1320" s="11" t="s">
        <v>18</v>
      </c>
      <c r="B1320" s="57">
        <v>12468.48</v>
      </c>
      <c r="C1320" s="60">
        <f>B1320*0.82310886</f>
        <v>10262.9163587328</v>
      </c>
      <c r="D1320" s="60">
        <v>8742.58</v>
      </c>
      <c r="E1320" s="60">
        <f>B1320-D1320</f>
        <v>3725.8999999999996</v>
      </c>
      <c r="F1320" s="63">
        <f>B1320-C1320</f>
        <v>2205.5636412671993</v>
      </c>
    </row>
    <row r="1321" spans="1:6" ht="15">
      <c r="A1321" s="12" t="s">
        <v>19</v>
      </c>
      <c r="B1321" s="58"/>
      <c r="C1321" s="61"/>
      <c r="D1321" s="61"/>
      <c r="E1321" s="61"/>
      <c r="F1321" s="64"/>
    </row>
    <row r="1322" spans="1:6" ht="15.75" thickBot="1">
      <c r="A1322" s="13" t="s">
        <v>27</v>
      </c>
      <c r="B1322" s="59"/>
      <c r="C1322" s="62"/>
      <c r="D1322" s="62"/>
      <c r="E1322" s="62"/>
      <c r="F1322" s="65"/>
    </row>
    <row r="1323" spans="1:6" ht="15.75" thickBot="1">
      <c r="A1323" s="10" t="s">
        <v>20</v>
      </c>
      <c r="B1323" s="38">
        <f>SUM(B1303:B1322)</f>
        <v>109867.00000000001</v>
      </c>
      <c r="C1323" s="38">
        <f>SUM(C1303:C1322)</f>
        <v>162395.8435029873</v>
      </c>
      <c r="D1323" s="38">
        <f>SUM(D1303:D1322)</f>
        <v>77035.88</v>
      </c>
      <c r="E1323" s="38">
        <f>SUM(E1303:E1322)</f>
        <v>32831.119999999995</v>
      </c>
      <c r="F1323" s="38">
        <f>SUM(F1303:F1322)</f>
        <v>-52528.84350298731</v>
      </c>
    </row>
    <row r="1324" spans="2:6" ht="15.75" thickBot="1">
      <c r="B1324" s="40"/>
      <c r="C1324" s="40"/>
      <c r="D1324" s="40"/>
      <c r="E1324" s="40"/>
      <c r="F1324" s="40"/>
    </row>
    <row r="1325" spans="1:6" ht="15">
      <c r="A1325" s="69" t="s">
        <v>21</v>
      </c>
      <c r="B1325" s="72" t="s">
        <v>80</v>
      </c>
      <c r="C1325" s="73"/>
      <c r="D1325" s="73"/>
      <c r="E1325" s="73"/>
      <c r="F1325" s="74"/>
    </row>
    <row r="1326" spans="1:6" ht="15">
      <c r="A1326" s="70"/>
      <c r="B1326" s="75"/>
      <c r="C1326" s="76"/>
      <c r="D1326" s="76"/>
      <c r="E1326" s="76"/>
      <c r="F1326" s="77"/>
    </row>
    <row r="1327" spans="1:6" ht="30.75" thickBot="1">
      <c r="A1327" s="71"/>
      <c r="B1327" s="35" t="s">
        <v>0</v>
      </c>
      <c r="C1327" s="36" t="s">
        <v>1</v>
      </c>
      <c r="D1327" s="36" t="s">
        <v>22</v>
      </c>
      <c r="E1327" s="36" t="s">
        <v>23</v>
      </c>
      <c r="F1327" s="37" t="s">
        <v>2</v>
      </c>
    </row>
    <row r="1328" spans="1:6" ht="15">
      <c r="A1328" s="12" t="s">
        <v>3</v>
      </c>
      <c r="B1328" s="78">
        <v>12073.15</v>
      </c>
      <c r="C1328" s="79">
        <f>B1328*0.99240038</f>
        <v>11981.398647797</v>
      </c>
      <c r="D1328" s="79">
        <v>8594.29</v>
      </c>
      <c r="E1328" s="79">
        <f>B1328-D1328</f>
        <v>3478.8599999999988</v>
      </c>
      <c r="F1328" s="80">
        <f>B1328-C1328</f>
        <v>91.75135220300035</v>
      </c>
    </row>
    <row r="1329" spans="1:6" ht="15">
      <c r="A1329" s="12" t="s">
        <v>4</v>
      </c>
      <c r="B1329" s="58"/>
      <c r="C1329" s="61"/>
      <c r="D1329" s="61"/>
      <c r="E1329" s="61"/>
      <c r="F1329" s="64"/>
    </row>
    <row r="1330" spans="1:6" ht="15">
      <c r="A1330" s="13" t="s">
        <v>27</v>
      </c>
      <c r="B1330" s="66"/>
      <c r="C1330" s="67"/>
      <c r="D1330" s="67"/>
      <c r="E1330" s="67"/>
      <c r="F1330" s="68"/>
    </row>
    <row r="1331" spans="1:6" ht="15">
      <c r="A1331" s="14" t="s">
        <v>28</v>
      </c>
      <c r="B1331" s="48">
        <v>902.85</v>
      </c>
      <c r="C1331" s="51">
        <v>0</v>
      </c>
      <c r="D1331" s="51">
        <v>642.7</v>
      </c>
      <c r="E1331" s="51">
        <f>B1331-D1331</f>
        <v>260.15</v>
      </c>
      <c r="F1331" s="54">
        <f>B1331-C1331</f>
        <v>902.85</v>
      </c>
    </row>
    <row r="1332" spans="1:6" ht="15">
      <c r="A1332" s="15" t="s">
        <v>29</v>
      </c>
      <c r="B1332" s="49"/>
      <c r="C1332" s="52"/>
      <c r="D1332" s="52"/>
      <c r="E1332" s="52"/>
      <c r="F1332" s="55"/>
    </row>
    <row r="1333" spans="1:6" ht="15">
      <c r="A1333" s="16" t="s">
        <v>27</v>
      </c>
      <c r="B1333" s="50"/>
      <c r="C1333" s="53"/>
      <c r="D1333" s="53"/>
      <c r="E1333" s="53"/>
      <c r="F1333" s="56"/>
    </row>
    <row r="1334" spans="1:6" ht="15">
      <c r="A1334" s="11" t="s">
        <v>6</v>
      </c>
      <c r="B1334" s="57">
        <v>15909.5</v>
      </c>
      <c r="C1334" s="60">
        <v>4614.055</v>
      </c>
      <c r="D1334" s="60">
        <v>11325.21</v>
      </c>
      <c r="E1334" s="60">
        <f>B1334-D1334</f>
        <v>4584.290000000001</v>
      </c>
      <c r="F1334" s="63">
        <f>B1334-C1334</f>
        <v>11295.445</v>
      </c>
    </row>
    <row r="1335" spans="1:6" ht="15">
      <c r="A1335" s="12" t="s">
        <v>7</v>
      </c>
      <c r="B1335" s="58"/>
      <c r="C1335" s="61"/>
      <c r="D1335" s="61"/>
      <c r="E1335" s="61"/>
      <c r="F1335" s="64"/>
    </row>
    <row r="1336" spans="1:6" ht="15">
      <c r="A1336" s="13" t="s">
        <v>27</v>
      </c>
      <c r="B1336" s="66"/>
      <c r="C1336" s="67"/>
      <c r="D1336" s="67"/>
      <c r="E1336" s="67"/>
      <c r="F1336" s="68"/>
    </row>
    <row r="1337" spans="1:6" ht="15">
      <c r="A1337" s="14" t="s">
        <v>8</v>
      </c>
      <c r="B1337" s="48">
        <v>23356.55</v>
      </c>
      <c r="C1337" s="51">
        <v>6780.34</v>
      </c>
      <c r="D1337" s="51">
        <v>16626.41</v>
      </c>
      <c r="E1337" s="51">
        <f>B1337-D1337</f>
        <v>6730.139999999999</v>
      </c>
      <c r="F1337" s="54">
        <f>B1337-C1337</f>
        <v>16576.21</v>
      </c>
    </row>
    <row r="1338" spans="1:6" ht="15">
      <c r="A1338" s="16" t="s">
        <v>27</v>
      </c>
      <c r="B1338" s="50"/>
      <c r="C1338" s="53"/>
      <c r="D1338" s="53"/>
      <c r="E1338" s="53"/>
      <c r="F1338" s="56"/>
    </row>
    <row r="1339" spans="1:6" ht="15">
      <c r="A1339" s="11" t="s">
        <v>12</v>
      </c>
      <c r="B1339" s="57">
        <v>3159.45</v>
      </c>
      <c r="C1339" s="60">
        <f>B1339*0.99238655</f>
        <v>3135.3956853974996</v>
      </c>
      <c r="D1339" s="60">
        <v>2249.05</v>
      </c>
      <c r="E1339" s="60">
        <f>B1339-D1339</f>
        <v>910.3999999999996</v>
      </c>
      <c r="F1339" s="63">
        <f>B1339-C1339</f>
        <v>24.0543146025002</v>
      </c>
    </row>
    <row r="1340" spans="1:6" ht="15">
      <c r="A1340" s="12" t="s">
        <v>13</v>
      </c>
      <c r="B1340" s="58"/>
      <c r="C1340" s="61"/>
      <c r="D1340" s="61"/>
      <c r="E1340" s="61"/>
      <c r="F1340" s="64"/>
    </row>
    <row r="1341" spans="1:6" ht="15">
      <c r="A1341" s="13" t="s">
        <v>27</v>
      </c>
      <c r="B1341" s="66"/>
      <c r="C1341" s="67"/>
      <c r="D1341" s="67"/>
      <c r="E1341" s="67"/>
      <c r="F1341" s="68"/>
    </row>
    <row r="1342" spans="1:6" ht="15">
      <c r="A1342" s="17" t="s">
        <v>16</v>
      </c>
      <c r="B1342" s="48">
        <v>5416.15</v>
      </c>
      <c r="C1342" s="51">
        <f>B1342</f>
        <v>5416.15</v>
      </c>
      <c r="D1342" s="51">
        <v>3855.49</v>
      </c>
      <c r="E1342" s="51">
        <f>B1342-D1342</f>
        <v>1560.6599999999999</v>
      </c>
      <c r="F1342" s="54">
        <f>B1342-C1342</f>
        <v>0</v>
      </c>
    </row>
    <row r="1343" spans="1:6" ht="15">
      <c r="A1343" s="17" t="s">
        <v>17</v>
      </c>
      <c r="B1343" s="49"/>
      <c r="C1343" s="52"/>
      <c r="D1343" s="52"/>
      <c r="E1343" s="52"/>
      <c r="F1343" s="55"/>
    </row>
    <row r="1344" spans="1:6" ht="15">
      <c r="A1344" s="18" t="s">
        <v>27</v>
      </c>
      <c r="B1344" s="50"/>
      <c r="C1344" s="53"/>
      <c r="D1344" s="53"/>
      <c r="E1344" s="53"/>
      <c r="F1344" s="56"/>
    </row>
    <row r="1345" spans="1:6" ht="15">
      <c r="A1345" s="11" t="s">
        <v>18</v>
      </c>
      <c r="B1345" s="57">
        <v>7785.65</v>
      </c>
      <c r="C1345" s="60">
        <f>B1345*0.82310886</f>
        <v>6408.437495859</v>
      </c>
      <c r="D1345" s="60">
        <v>5542.25</v>
      </c>
      <c r="E1345" s="60">
        <f>B1345-D1345</f>
        <v>2243.3999999999996</v>
      </c>
      <c r="F1345" s="63">
        <f>B1345-C1345</f>
        <v>1377.212504141</v>
      </c>
    </row>
    <row r="1346" spans="1:6" ht="15">
      <c r="A1346" s="12" t="s">
        <v>19</v>
      </c>
      <c r="B1346" s="58"/>
      <c r="C1346" s="61"/>
      <c r="D1346" s="61"/>
      <c r="E1346" s="61"/>
      <c r="F1346" s="64"/>
    </row>
    <row r="1347" spans="1:6" ht="15.75" thickBot="1">
      <c r="A1347" s="13" t="s">
        <v>27</v>
      </c>
      <c r="B1347" s="59"/>
      <c r="C1347" s="62"/>
      <c r="D1347" s="62"/>
      <c r="E1347" s="62"/>
      <c r="F1347" s="65"/>
    </row>
    <row r="1348" spans="1:6" ht="15.75" thickBot="1">
      <c r="A1348" s="10" t="s">
        <v>20</v>
      </c>
      <c r="B1348" s="38">
        <f>SUM(B1328:B1347)</f>
        <v>68603.3</v>
      </c>
      <c r="C1348" s="38">
        <f>SUM(C1328:C1347)</f>
        <v>38335.776829053495</v>
      </c>
      <c r="D1348" s="38">
        <f>SUM(D1328:D1347)</f>
        <v>48835.4</v>
      </c>
      <c r="E1348" s="38">
        <f>SUM(E1328:E1347)</f>
        <v>19767.9</v>
      </c>
      <c r="F1348" s="38">
        <f>SUM(F1328:F1347)</f>
        <v>30267.5231709465</v>
      </c>
    </row>
    <row r="1349" spans="2:6" ht="15.75" thickBot="1">
      <c r="B1349" s="40"/>
      <c r="C1349" s="40"/>
      <c r="D1349" s="40"/>
      <c r="E1349" s="40"/>
      <c r="F1349" s="40"/>
    </row>
    <row r="1350" spans="1:6" ht="15">
      <c r="A1350" s="69" t="s">
        <v>21</v>
      </c>
      <c r="B1350" s="72" t="s">
        <v>81</v>
      </c>
      <c r="C1350" s="73"/>
      <c r="D1350" s="73"/>
      <c r="E1350" s="73"/>
      <c r="F1350" s="74"/>
    </row>
    <row r="1351" spans="1:6" ht="15">
      <c r="A1351" s="70"/>
      <c r="B1351" s="75"/>
      <c r="C1351" s="76"/>
      <c r="D1351" s="76"/>
      <c r="E1351" s="76"/>
      <c r="F1351" s="77"/>
    </row>
    <row r="1352" spans="1:6" ht="30.75" thickBot="1">
      <c r="A1352" s="71"/>
      <c r="B1352" s="35" t="s">
        <v>0</v>
      </c>
      <c r="C1352" s="36" t="s">
        <v>1</v>
      </c>
      <c r="D1352" s="36" t="s">
        <v>22</v>
      </c>
      <c r="E1352" s="36" t="s">
        <v>23</v>
      </c>
      <c r="F1352" s="37" t="s">
        <v>2</v>
      </c>
    </row>
    <row r="1353" spans="1:6" ht="15">
      <c r="A1353" s="12" t="s">
        <v>3</v>
      </c>
      <c r="B1353" s="78">
        <v>19640.87</v>
      </c>
      <c r="C1353" s="79">
        <f>B1353*0.99240038</f>
        <v>19491.6068515306</v>
      </c>
      <c r="D1353" s="79">
        <v>11439.2</v>
      </c>
      <c r="E1353" s="79">
        <f>B1353-D1353</f>
        <v>8201.669999999998</v>
      </c>
      <c r="F1353" s="80">
        <f>B1353-C1353</f>
        <v>149.2631484693993</v>
      </c>
    </row>
    <row r="1354" spans="1:6" ht="15">
      <c r="A1354" s="12" t="s">
        <v>4</v>
      </c>
      <c r="B1354" s="58"/>
      <c r="C1354" s="61"/>
      <c r="D1354" s="61"/>
      <c r="E1354" s="61"/>
      <c r="F1354" s="64"/>
    </row>
    <row r="1355" spans="1:6" ht="15">
      <c r="A1355" s="13" t="s">
        <v>27</v>
      </c>
      <c r="B1355" s="66"/>
      <c r="C1355" s="67"/>
      <c r="D1355" s="67"/>
      <c r="E1355" s="67"/>
      <c r="F1355" s="68"/>
    </row>
    <row r="1356" spans="1:6" ht="15">
      <c r="A1356" s="14" t="s">
        <v>28</v>
      </c>
      <c r="B1356" s="48">
        <v>1468.45</v>
      </c>
      <c r="C1356" s="51">
        <v>0</v>
      </c>
      <c r="D1356" s="51">
        <v>855.28</v>
      </c>
      <c r="E1356" s="51">
        <f>B1356-D1356</f>
        <v>613.1700000000001</v>
      </c>
      <c r="F1356" s="54">
        <f>B1356-C1356</f>
        <v>1468.45</v>
      </c>
    </row>
    <row r="1357" spans="1:6" ht="15">
      <c r="A1357" s="15" t="s">
        <v>29</v>
      </c>
      <c r="B1357" s="49"/>
      <c r="C1357" s="52"/>
      <c r="D1357" s="52"/>
      <c r="E1357" s="52"/>
      <c r="F1357" s="55"/>
    </row>
    <row r="1358" spans="1:6" ht="15">
      <c r="A1358" s="16" t="s">
        <v>27</v>
      </c>
      <c r="B1358" s="50"/>
      <c r="C1358" s="53"/>
      <c r="D1358" s="53"/>
      <c r="E1358" s="53"/>
      <c r="F1358" s="56"/>
    </row>
    <row r="1359" spans="1:6" ht="15">
      <c r="A1359" s="11" t="s">
        <v>6</v>
      </c>
      <c r="B1359" s="57">
        <v>25881.68</v>
      </c>
      <c r="C1359" s="60">
        <v>4403.008</v>
      </c>
      <c r="D1359" s="60">
        <v>15073.91</v>
      </c>
      <c r="E1359" s="60">
        <f>B1359-D1359</f>
        <v>10807.77</v>
      </c>
      <c r="F1359" s="63">
        <f>B1359-C1359</f>
        <v>21478.672</v>
      </c>
    </row>
    <row r="1360" spans="1:6" ht="15">
      <c r="A1360" s="12" t="s">
        <v>7</v>
      </c>
      <c r="B1360" s="58"/>
      <c r="C1360" s="61"/>
      <c r="D1360" s="61"/>
      <c r="E1360" s="61"/>
      <c r="F1360" s="64"/>
    </row>
    <row r="1361" spans="1:6" ht="15">
      <c r="A1361" s="13" t="s">
        <v>27</v>
      </c>
      <c r="B1361" s="66"/>
      <c r="C1361" s="67"/>
      <c r="D1361" s="67"/>
      <c r="E1361" s="67"/>
      <c r="F1361" s="68"/>
    </row>
    <row r="1362" spans="1:6" ht="15">
      <c r="A1362" s="14" t="s">
        <v>8</v>
      </c>
      <c r="B1362" s="48">
        <v>37996.61</v>
      </c>
      <c r="C1362" s="51">
        <v>4125.75</v>
      </c>
      <c r="D1362" s="51">
        <v>22129.9</v>
      </c>
      <c r="E1362" s="51">
        <f>B1362-D1362</f>
        <v>15866.71</v>
      </c>
      <c r="F1362" s="54">
        <f>B1362-C1362</f>
        <v>33870.86</v>
      </c>
    </row>
    <row r="1363" spans="1:6" ht="15">
      <c r="A1363" s="16" t="s">
        <v>27</v>
      </c>
      <c r="B1363" s="50"/>
      <c r="C1363" s="53"/>
      <c r="D1363" s="53"/>
      <c r="E1363" s="53"/>
      <c r="F1363" s="56"/>
    </row>
    <row r="1364" spans="1:6" ht="15">
      <c r="A1364" s="11" t="s">
        <v>12</v>
      </c>
      <c r="B1364" s="57">
        <v>5139.66</v>
      </c>
      <c r="C1364" s="60">
        <f>B1364*0.99238655</f>
        <v>5100.529455573</v>
      </c>
      <c r="D1364" s="60">
        <v>2993.46</v>
      </c>
      <c r="E1364" s="60">
        <f>B1364-D1364</f>
        <v>2146.2</v>
      </c>
      <c r="F1364" s="63">
        <f>B1364-C1364</f>
        <v>39.13054442700013</v>
      </c>
    </row>
    <row r="1365" spans="1:6" ht="15">
      <c r="A1365" s="12" t="s">
        <v>13</v>
      </c>
      <c r="B1365" s="58"/>
      <c r="C1365" s="61"/>
      <c r="D1365" s="61"/>
      <c r="E1365" s="61"/>
      <c r="F1365" s="64"/>
    </row>
    <row r="1366" spans="1:6" ht="15">
      <c r="A1366" s="13" t="s">
        <v>27</v>
      </c>
      <c r="B1366" s="66"/>
      <c r="C1366" s="67"/>
      <c r="D1366" s="67"/>
      <c r="E1366" s="67"/>
      <c r="F1366" s="68"/>
    </row>
    <row r="1367" spans="1:6" ht="15">
      <c r="A1367" s="17" t="s">
        <v>16</v>
      </c>
      <c r="B1367" s="48">
        <v>8810.8</v>
      </c>
      <c r="C1367" s="51">
        <f>B1367</f>
        <v>8810.8</v>
      </c>
      <c r="D1367" s="51">
        <v>5131.59</v>
      </c>
      <c r="E1367" s="51">
        <f>B1367-D1367</f>
        <v>3679.209999999999</v>
      </c>
      <c r="F1367" s="54">
        <f>B1367-C1367</f>
        <v>0</v>
      </c>
    </row>
    <row r="1368" spans="1:6" ht="15">
      <c r="A1368" s="17" t="s">
        <v>17</v>
      </c>
      <c r="B1368" s="49"/>
      <c r="C1368" s="52"/>
      <c r="D1368" s="52"/>
      <c r="E1368" s="52"/>
      <c r="F1368" s="55"/>
    </row>
    <row r="1369" spans="1:6" ht="15">
      <c r="A1369" s="18" t="s">
        <v>27</v>
      </c>
      <c r="B1369" s="50"/>
      <c r="C1369" s="53"/>
      <c r="D1369" s="53"/>
      <c r="E1369" s="53"/>
      <c r="F1369" s="56"/>
    </row>
    <row r="1370" spans="1:6" ht="15">
      <c r="A1370" s="11" t="s">
        <v>18</v>
      </c>
      <c r="B1370" s="57">
        <v>12665.8</v>
      </c>
      <c r="C1370" s="60">
        <f>B1370*0.82310886</f>
        <v>10425.332198988</v>
      </c>
      <c r="D1370" s="60">
        <v>7376.77</v>
      </c>
      <c r="E1370" s="60">
        <f>B1370-D1370</f>
        <v>5289.029999999999</v>
      </c>
      <c r="F1370" s="63">
        <f>B1370-C1370</f>
        <v>2240.4678010119987</v>
      </c>
    </row>
    <row r="1371" spans="1:6" ht="15">
      <c r="A1371" s="12" t="s">
        <v>19</v>
      </c>
      <c r="B1371" s="58"/>
      <c r="C1371" s="61"/>
      <c r="D1371" s="61"/>
      <c r="E1371" s="61"/>
      <c r="F1371" s="64"/>
    </row>
    <row r="1372" spans="1:6" ht="15.75" thickBot="1">
      <c r="A1372" s="13" t="s">
        <v>27</v>
      </c>
      <c r="B1372" s="59"/>
      <c r="C1372" s="62"/>
      <c r="D1372" s="62"/>
      <c r="E1372" s="62"/>
      <c r="F1372" s="65"/>
    </row>
    <row r="1373" spans="1:6" ht="15.75" thickBot="1">
      <c r="A1373" s="10" t="s">
        <v>20</v>
      </c>
      <c r="B1373" s="38">
        <f>SUM(B1353:B1372)</f>
        <v>111603.87000000001</v>
      </c>
      <c r="C1373" s="38">
        <f>SUM(C1353:C1372)</f>
        <v>52357.02650609159</v>
      </c>
      <c r="D1373" s="38">
        <f>SUM(D1353:D1372)</f>
        <v>65000.11</v>
      </c>
      <c r="E1373" s="38">
        <f>SUM(E1353:E1372)</f>
        <v>46603.759999999995</v>
      </c>
      <c r="F1373" s="38">
        <f>SUM(F1353:F1372)</f>
        <v>59246.843493908396</v>
      </c>
    </row>
    <row r="1374" spans="2:6" ht="15.75" thickBot="1">
      <c r="B1374" s="40"/>
      <c r="C1374" s="40"/>
      <c r="D1374" s="40"/>
      <c r="E1374" s="40"/>
      <c r="F1374" s="40"/>
    </row>
    <row r="1375" spans="1:6" ht="15">
      <c r="A1375" s="69" t="s">
        <v>21</v>
      </c>
      <c r="B1375" s="72" t="s">
        <v>81</v>
      </c>
      <c r="C1375" s="73"/>
      <c r="D1375" s="73"/>
      <c r="E1375" s="73"/>
      <c r="F1375" s="74"/>
    </row>
    <row r="1376" spans="1:6" ht="15">
      <c r="A1376" s="70"/>
      <c r="B1376" s="75"/>
      <c r="C1376" s="76"/>
      <c r="D1376" s="76"/>
      <c r="E1376" s="76"/>
      <c r="F1376" s="77"/>
    </row>
    <row r="1377" spans="1:6" ht="30.75" thickBot="1">
      <c r="A1377" s="71"/>
      <c r="B1377" s="35" t="s">
        <v>0</v>
      </c>
      <c r="C1377" s="36" t="s">
        <v>1</v>
      </c>
      <c r="D1377" s="36" t="s">
        <v>22</v>
      </c>
      <c r="E1377" s="36" t="s">
        <v>23</v>
      </c>
      <c r="F1377" s="37" t="s">
        <v>2</v>
      </c>
    </row>
    <row r="1378" spans="1:6" ht="15">
      <c r="A1378" s="12" t="s">
        <v>3</v>
      </c>
      <c r="B1378" s="78">
        <v>19640.87</v>
      </c>
      <c r="C1378" s="79">
        <f>B1378*0.99240038</f>
        <v>19491.6068515306</v>
      </c>
      <c r="D1378" s="79">
        <v>11439.2</v>
      </c>
      <c r="E1378" s="79">
        <f>B1378-D1378</f>
        <v>8201.669999999998</v>
      </c>
      <c r="F1378" s="80">
        <f>B1378-C1378</f>
        <v>149.2631484693993</v>
      </c>
    </row>
    <row r="1379" spans="1:6" ht="15">
      <c r="A1379" s="12" t="s">
        <v>4</v>
      </c>
      <c r="B1379" s="58"/>
      <c r="C1379" s="61"/>
      <c r="D1379" s="61"/>
      <c r="E1379" s="61"/>
      <c r="F1379" s="64"/>
    </row>
    <row r="1380" spans="1:6" ht="15">
      <c r="A1380" s="13" t="s">
        <v>27</v>
      </c>
      <c r="B1380" s="66"/>
      <c r="C1380" s="67"/>
      <c r="D1380" s="67"/>
      <c r="E1380" s="67"/>
      <c r="F1380" s="68"/>
    </row>
    <row r="1381" spans="1:6" ht="15">
      <c r="A1381" s="14" t="s">
        <v>28</v>
      </c>
      <c r="B1381" s="48">
        <v>1468.45</v>
      </c>
      <c r="C1381" s="51">
        <v>0</v>
      </c>
      <c r="D1381" s="51">
        <v>855.28</v>
      </c>
      <c r="E1381" s="51">
        <f>B1381-D1381</f>
        <v>613.1700000000001</v>
      </c>
      <c r="F1381" s="54">
        <f>B1381-C1381</f>
        <v>1468.45</v>
      </c>
    </row>
    <row r="1382" spans="1:6" ht="15">
      <c r="A1382" s="15" t="s">
        <v>29</v>
      </c>
      <c r="B1382" s="49"/>
      <c r="C1382" s="52"/>
      <c r="D1382" s="52"/>
      <c r="E1382" s="52"/>
      <c r="F1382" s="55"/>
    </row>
    <row r="1383" spans="1:6" ht="15">
      <c r="A1383" s="16" t="s">
        <v>27</v>
      </c>
      <c r="B1383" s="50"/>
      <c r="C1383" s="53"/>
      <c r="D1383" s="53"/>
      <c r="E1383" s="53"/>
      <c r="F1383" s="56"/>
    </row>
    <row r="1384" spans="1:6" ht="15">
      <c r="A1384" s="11" t="s">
        <v>6</v>
      </c>
      <c r="B1384" s="57">
        <v>25881.68</v>
      </c>
      <c r="C1384" s="60">
        <v>4403.008</v>
      </c>
      <c r="D1384" s="60">
        <v>15073.91</v>
      </c>
      <c r="E1384" s="60">
        <f>B1384-D1384</f>
        <v>10807.77</v>
      </c>
      <c r="F1384" s="63">
        <f>B1384-C1384</f>
        <v>21478.672</v>
      </c>
    </row>
    <row r="1385" spans="1:6" ht="15">
      <c r="A1385" s="12" t="s">
        <v>7</v>
      </c>
      <c r="B1385" s="58"/>
      <c r="C1385" s="61"/>
      <c r="D1385" s="61"/>
      <c r="E1385" s="61"/>
      <c r="F1385" s="64"/>
    </row>
    <row r="1386" spans="1:6" ht="15">
      <c r="A1386" s="13" t="s">
        <v>27</v>
      </c>
      <c r="B1386" s="66"/>
      <c r="C1386" s="67"/>
      <c r="D1386" s="67"/>
      <c r="E1386" s="67"/>
      <c r="F1386" s="68"/>
    </row>
    <row r="1387" spans="1:6" ht="15">
      <c r="A1387" s="14" t="s">
        <v>8</v>
      </c>
      <c r="B1387" s="48">
        <v>37996.61</v>
      </c>
      <c r="C1387" s="51">
        <v>4125.75</v>
      </c>
      <c r="D1387" s="51">
        <v>22129.9</v>
      </c>
      <c r="E1387" s="51">
        <f>B1387-D1387</f>
        <v>15866.71</v>
      </c>
      <c r="F1387" s="54">
        <f>B1387-C1387</f>
        <v>33870.86</v>
      </c>
    </row>
    <row r="1388" spans="1:6" ht="15">
      <c r="A1388" s="16" t="s">
        <v>27</v>
      </c>
      <c r="B1388" s="50"/>
      <c r="C1388" s="53"/>
      <c r="D1388" s="53"/>
      <c r="E1388" s="53"/>
      <c r="F1388" s="56"/>
    </row>
    <row r="1389" spans="1:6" ht="15">
      <c r="A1389" s="11" t="s">
        <v>12</v>
      </c>
      <c r="B1389" s="57">
        <v>5139.66</v>
      </c>
      <c r="C1389" s="60">
        <f>B1389*0.99238655</f>
        <v>5100.529455573</v>
      </c>
      <c r="D1389" s="60">
        <v>2993.46</v>
      </c>
      <c r="E1389" s="60">
        <f>B1389-D1389</f>
        <v>2146.2</v>
      </c>
      <c r="F1389" s="63">
        <f>B1389-C1389</f>
        <v>39.13054442700013</v>
      </c>
    </row>
    <row r="1390" spans="1:6" ht="15">
      <c r="A1390" s="12" t="s">
        <v>13</v>
      </c>
      <c r="B1390" s="58"/>
      <c r="C1390" s="61"/>
      <c r="D1390" s="61"/>
      <c r="E1390" s="61"/>
      <c r="F1390" s="64"/>
    </row>
    <row r="1391" spans="1:6" ht="15">
      <c r="A1391" s="13" t="s">
        <v>27</v>
      </c>
      <c r="B1391" s="66"/>
      <c r="C1391" s="67"/>
      <c r="D1391" s="67"/>
      <c r="E1391" s="67"/>
      <c r="F1391" s="68"/>
    </row>
    <row r="1392" spans="1:6" ht="15">
      <c r="A1392" s="17" t="s">
        <v>16</v>
      </c>
      <c r="B1392" s="48">
        <v>8810.8</v>
      </c>
      <c r="C1392" s="51">
        <f>B1392</f>
        <v>8810.8</v>
      </c>
      <c r="D1392" s="51">
        <v>5131.59</v>
      </c>
      <c r="E1392" s="51">
        <f>B1392-D1392</f>
        <v>3679.209999999999</v>
      </c>
      <c r="F1392" s="54">
        <f>B1392-C1392</f>
        <v>0</v>
      </c>
    </row>
    <row r="1393" spans="1:6" ht="15">
      <c r="A1393" s="17" t="s">
        <v>17</v>
      </c>
      <c r="B1393" s="49"/>
      <c r="C1393" s="52"/>
      <c r="D1393" s="52"/>
      <c r="E1393" s="52"/>
      <c r="F1393" s="55"/>
    </row>
    <row r="1394" spans="1:6" ht="15">
      <c r="A1394" s="18" t="s">
        <v>27</v>
      </c>
      <c r="B1394" s="50"/>
      <c r="C1394" s="53"/>
      <c r="D1394" s="53"/>
      <c r="E1394" s="53"/>
      <c r="F1394" s="56"/>
    </row>
    <row r="1395" spans="1:6" ht="15">
      <c r="A1395" s="11" t="s">
        <v>18</v>
      </c>
      <c r="B1395" s="57">
        <v>12665.8</v>
      </c>
      <c r="C1395" s="60">
        <f>B1395*0.82310886</f>
        <v>10425.332198988</v>
      </c>
      <c r="D1395" s="60">
        <v>7376.77</v>
      </c>
      <c r="E1395" s="60">
        <f>B1395-D1395</f>
        <v>5289.029999999999</v>
      </c>
      <c r="F1395" s="63">
        <f>B1395-C1395</f>
        <v>2240.4678010119987</v>
      </c>
    </row>
    <row r="1396" spans="1:6" ht="15">
      <c r="A1396" s="12" t="s">
        <v>19</v>
      </c>
      <c r="B1396" s="58"/>
      <c r="C1396" s="61"/>
      <c r="D1396" s="61"/>
      <c r="E1396" s="61"/>
      <c r="F1396" s="64"/>
    </row>
    <row r="1397" spans="1:6" ht="15.75" thickBot="1">
      <c r="A1397" s="13" t="s">
        <v>27</v>
      </c>
      <c r="B1397" s="59"/>
      <c r="C1397" s="62"/>
      <c r="D1397" s="62"/>
      <c r="E1397" s="62"/>
      <c r="F1397" s="65"/>
    </row>
    <row r="1398" spans="1:6" ht="15.75" thickBot="1">
      <c r="A1398" s="10" t="s">
        <v>20</v>
      </c>
      <c r="B1398" s="38">
        <f>SUM(B1378:B1397)</f>
        <v>111603.87000000001</v>
      </c>
      <c r="C1398" s="38">
        <f>SUM(C1378:C1397)</f>
        <v>52357.02650609159</v>
      </c>
      <c r="D1398" s="38">
        <f>SUM(D1378:D1397)</f>
        <v>65000.11</v>
      </c>
      <c r="E1398" s="38">
        <f>SUM(E1378:E1397)</f>
        <v>46603.759999999995</v>
      </c>
      <c r="F1398" s="38">
        <f>SUM(F1378:F1397)</f>
        <v>59246.843493908396</v>
      </c>
    </row>
    <row r="1399" spans="2:6" ht="15.75" thickBot="1">
      <c r="B1399" s="40"/>
      <c r="C1399" s="40"/>
      <c r="D1399" s="40"/>
      <c r="E1399" s="40"/>
      <c r="F1399" s="40"/>
    </row>
    <row r="1400" spans="1:6" ht="15">
      <c r="A1400" s="69" t="s">
        <v>21</v>
      </c>
      <c r="B1400" s="72" t="s">
        <v>82</v>
      </c>
      <c r="C1400" s="73"/>
      <c r="D1400" s="73"/>
      <c r="E1400" s="73"/>
      <c r="F1400" s="74"/>
    </row>
    <row r="1401" spans="1:6" ht="15">
      <c r="A1401" s="70"/>
      <c r="B1401" s="75"/>
      <c r="C1401" s="76"/>
      <c r="D1401" s="76"/>
      <c r="E1401" s="76"/>
      <c r="F1401" s="77"/>
    </row>
    <row r="1402" spans="1:6" ht="30.75" thickBot="1">
      <c r="A1402" s="71"/>
      <c r="B1402" s="35" t="s">
        <v>0</v>
      </c>
      <c r="C1402" s="36" t="s">
        <v>1</v>
      </c>
      <c r="D1402" s="36" t="s">
        <v>22</v>
      </c>
      <c r="E1402" s="36" t="s">
        <v>23</v>
      </c>
      <c r="F1402" s="37" t="s">
        <v>2</v>
      </c>
    </row>
    <row r="1403" spans="1:6" ht="15">
      <c r="A1403" s="12" t="s">
        <v>3</v>
      </c>
      <c r="B1403" s="78">
        <v>10432.99</v>
      </c>
      <c r="C1403" s="79">
        <f>B1403*0.99240038</f>
        <v>10353.703240536199</v>
      </c>
      <c r="D1403" s="79">
        <v>7097.18</v>
      </c>
      <c r="E1403" s="79">
        <f>B1403-D1403</f>
        <v>3335.8099999999995</v>
      </c>
      <c r="F1403" s="80">
        <f>B1403-C1403</f>
        <v>79.28675946380099</v>
      </c>
    </row>
    <row r="1404" spans="1:6" ht="15">
      <c r="A1404" s="12" t="s">
        <v>4</v>
      </c>
      <c r="B1404" s="58"/>
      <c r="C1404" s="61"/>
      <c r="D1404" s="61"/>
      <c r="E1404" s="61"/>
      <c r="F1404" s="64"/>
    </row>
    <row r="1405" spans="1:6" ht="15">
      <c r="A1405" s="13" t="s">
        <v>27</v>
      </c>
      <c r="B1405" s="66"/>
      <c r="C1405" s="67"/>
      <c r="D1405" s="67"/>
      <c r="E1405" s="67"/>
      <c r="F1405" s="68"/>
    </row>
    <row r="1406" spans="1:6" ht="15">
      <c r="A1406" s="4" t="s">
        <v>9</v>
      </c>
      <c r="B1406" s="57">
        <v>890.56</v>
      </c>
      <c r="C1406" s="60">
        <v>0</v>
      </c>
      <c r="D1406" s="60">
        <v>890.56</v>
      </c>
      <c r="E1406" s="60">
        <f>B1406-D1406</f>
        <v>0</v>
      </c>
      <c r="F1406" s="63">
        <f>B1406-C1406</f>
        <v>890.56</v>
      </c>
    </row>
    <row r="1407" spans="1:6" ht="15">
      <c r="A1407" s="5" t="s">
        <v>10</v>
      </c>
      <c r="B1407" s="58"/>
      <c r="C1407" s="61"/>
      <c r="D1407" s="61"/>
      <c r="E1407" s="61"/>
      <c r="F1407" s="64"/>
    </row>
    <row r="1408" spans="1:6" ht="15">
      <c r="A1408" s="6" t="s">
        <v>11</v>
      </c>
      <c r="B1408" s="66"/>
      <c r="C1408" s="67"/>
      <c r="D1408" s="67"/>
      <c r="E1408" s="67"/>
      <c r="F1408" s="68"/>
    </row>
    <row r="1409" spans="1:6" ht="15">
      <c r="A1409" s="14" t="s">
        <v>28</v>
      </c>
      <c r="B1409" s="48">
        <v>780.11</v>
      </c>
      <c r="C1409" s="51">
        <v>0</v>
      </c>
      <c r="D1409" s="51">
        <v>530.68</v>
      </c>
      <c r="E1409" s="51">
        <f>B1409-D1409</f>
        <v>249.43000000000006</v>
      </c>
      <c r="F1409" s="54">
        <f>B1409-C1409</f>
        <v>780.11</v>
      </c>
    </row>
    <row r="1410" spans="1:6" ht="15">
      <c r="A1410" s="15" t="s">
        <v>29</v>
      </c>
      <c r="B1410" s="49"/>
      <c r="C1410" s="52"/>
      <c r="D1410" s="52"/>
      <c r="E1410" s="52"/>
      <c r="F1410" s="55"/>
    </row>
    <row r="1411" spans="1:6" ht="15">
      <c r="A1411" s="16" t="s">
        <v>27</v>
      </c>
      <c r="B1411" s="50"/>
      <c r="C1411" s="53"/>
      <c r="D1411" s="53"/>
      <c r="E1411" s="53"/>
      <c r="F1411" s="56"/>
    </row>
    <row r="1412" spans="1:6" ht="15">
      <c r="A1412" s="11" t="s">
        <v>6</v>
      </c>
      <c r="B1412" s="57">
        <v>13748.4</v>
      </c>
      <c r="C1412" s="60">
        <v>12653.37</v>
      </c>
      <c r="D1412" s="60">
        <v>9352.49</v>
      </c>
      <c r="E1412" s="60">
        <f>B1412-D1412</f>
        <v>4395.91</v>
      </c>
      <c r="F1412" s="63">
        <f>B1412-C1412</f>
        <v>1095.0299999999988</v>
      </c>
    </row>
    <row r="1413" spans="1:6" ht="15">
      <c r="A1413" s="12" t="s">
        <v>7</v>
      </c>
      <c r="B1413" s="58"/>
      <c r="C1413" s="61"/>
      <c r="D1413" s="61"/>
      <c r="E1413" s="61"/>
      <c r="F1413" s="64"/>
    </row>
    <row r="1414" spans="1:6" ht="15">
      <c r="A1414" s="13" t="s">
        <v>27</v>
      </c>
      <c r="B1414" s="66"/>
      <c r="C1414" s="67"/>
      <c r="D1414" s="67"/>
      <c r="E1414" s="67"/>
      <c r="F1414" s="68"/>
    </row>
    <row r="1415" spans="1:6" ht="15">
      <c r="A1415" s="14" t="s">
        <v>8</v>
      </c>
      <c r="B1415" s="48">
        <v>20183.65</v>
      </c>
      <c r="C1415" s="51">
        <v>2955.526</v>
      </c>
      <c r="D1415" s="51">
        <v>13730.18</v>
      </c>
      <c r="E1415" s="51">
        <f>B1415-D1415</f>
        <v>6453.470000000001</v>
      </c>
      <c r="F1415" s="54">
        <f>B1415-C1415</f>
        <v>17228.124000000003</v>
      </c>
    </row>
    <row r="1416" spans="1:6" ht="15">
      <c r="A1416" s="16" t="s">
        <v>27</v>
      </c>
      <c r="B1416" s="50"/>
      <c r="C1416" s="53"/>
      <c r="D1416" s="53"/>
      <c r="E1416" s="53"/>
      <c r="F1416" s="56"/>
    </row>
    <row r="1417" spans="1:6" ht="15">
      <c r="A1417" s="11" t="s">
        <v>12</v>
      </c>
      <c r="B1417" s="57">
        <v>2730.24</v>
      </c>
      <c r="C1417" s="60">
        <f>B1417*0.99238655</f>
        <v>2709.453454272</v>
      </c>
      <c r="D1417" s="60">
        <v>1857.28</v>
      </c>
      <c r="E1417" s="60">
        <f>B1417-D1417</f>
        <v>872.9599999999998</v>
      </c>
      <c r="F1417" s="63">
        <f>B1417-C1417</f>
        <v>20.786545727999965</v>
      </c>
    </row>
    <row r="1418" spans="1:6" ht="15">
      <c r="A1418" s="12" t="s">
        <v>13</v>
      </c>
      <c r="B1418" s="58"/>
      <c r="C1418" s="61"/>
      <c r="D1418" s="61"/>
      <c r="E1418" s="61"/>
      <c r="F1418" s="64"/>
    </row>
    <row r="1419" spans="1:6" ht="15">
      <c r="A1419" s="13" t="s">
        <v>27</v>
      </c>
      <c r="B1419" s="66"/>
      <c r="C1419" s="67"/>
      <c r="D1419" s="67"/>
      <c r="E1419" s="67"/>
      <c r="F1419" s="68"/>
    </row>
    <row r="1420" spans="1:6" ht="15">
      <c r="A1420" s="17" t="s">
        <v>16</v>
      </c>
      <c r="B1420" s="48">
        <v>4680.37</v>
      </c>
      <c r="C1420" s="51">
        <f>B1420</f>
        <v>4680.37</v>
      </c>
      <c r="D1420" s="51">
        <v>3183.88</v>
      </c>
      <c r="E1420" s="51">
        <f>B1420-D1420</f>
        <v>1496.4899999999998</v>
      </c>
      <c r="F1420" s="54">
        <f>B1420-C1420</f>
        <v>0</v>
      </c>
    </row>
    <row r="1421" spans="1:6" ht="15">
      <c r="A1421" s="17" t="s">
        <v>17</v>
      </c>
      <c r="B1421" s="49"/>
      <c r="C1421" s="52"/>
      <c r="D1421" s="52"/>
      <c r="E1421" s="52"/>
      <c r="F1421" s="55"/>
    </row>
    <row r="1422" spans="1:6" ht="15">
      <c r="A1422" s="18" t="s">
        <v>27</v>
      </c>
      <c r="B1422" s="50"/>
      <c r="C1422" s="53"/>
      <c r="D1422" s="53"/>
      <c r="E1422" s="53"/>
      <c r="F1422" s="56"/>
    </row>
    <row r="1423" spans="1:6" ht="15">
      <c r="A1423" s="11" t="s">
        <v>18</v>
      </c>
      <c r="B1423" s="57">
        <v>6727.98</v>
      </c>
      <c r="C1423" s="60">
        <f>B1423*0.82310886</f>
        <v>5537.8599479028</v>
      </c>
      <c r="D1423" s="60">
        <v>4576.81</v>
      </c>
      <c r="E1423" s="60">
        <f>B1423-D1423</f>
        <v>2151.169999999999</v>
      </c>
      <c r="F1423" s="63">
        <f>B1423-C1423</f>
        <v>1190.1200520971997</v>
      </c>
    </row>
    <row r="1424" spans="1:6" ht="15">
      <c r="A1424" s="12" t="s">
        <v>19</v>
      </c>
      <c r="B1424" s="58"/>
      <c r="C1424" s="61"/>
      <c r="D1424" s="61"/>
      <c r="E1424" s="61"/>
      <c r="F1424" s="64"/>
    </row>
    <row r="1425" spans="1:6" ht="15.75" thickBot="1">
      <c r="A1425" s="13" t="s">
        <v>27</v>
      </c>
      <c r="B1425" s="59"/>
      <c r="C1425" s="62"/>
      <c r="D1425" s="62"/>
      <c r="E1425" s="62"/>
      <c r="F1425" s="65"/>
    </row>
    <row r="1426" spans="1:6" ht="15.75" thickBot="1">
      <c r="A1426" s="10" t="s">
        <v>20</v>
      </c>
      <c r="B1426" s="38">
        <f>SUM(B1403:B1425)</f>
        <v>60174.3</v>
      </c>
      <c r="C1426" s="38">
        <f>SUM(C1403:C1425)</f>
        <v>38890.282642711</v>
      </c>
      <c r="D1426" s="38">
        <f>SUM(D1403:D1425)</f>
        <v>41219.06</v>
      </c>
      <c r="E1426" s="38">
        <f>SUM(E1403:E1425)</f>
        <v>18955.239999999998</v>
      </c>
      <c r="F1426" s="38">
        <f>SUM(F1403:F1425)</f>
        <v>21284.017357288998</v>
      </c>
    </row>
    <row r="1427" spans="2:6" ht="15.75" thickBot="1">
      <c r="B1427" s="40"/>
      <c r="C1427" s="40"/>
      <c r="D1427" s="40"/>
      <c r="E1427" s="40"/>
      <c r="F1427" s="40"/>
    </row>
    <row r="1428" spans="1:6" ht="15">
      <c r="A1428" s="69" t="s">
        <v>21</v>
      </c>
      <c r="B1428" s="72" t="s">
        <v>83</v>
      </c>
      <c r="C1428" s="73"/>
      <c r="D1428" s="73"/>
      <c r="E1428" s="73"/>
      <c r="F1428" s="74"/>
    </row>
    <row r="1429" spans="1:6" ht="15">
      <c r="A1429" s="70"/>
      <c r="B1429" s="75"/>
      <c r="C1429" s="76"/>
      <c r="D1429" s="76"/>
      <c r="E1429" s="76"/>
      <c r="F1429" s="77"/>
    </row>
    <row r="1430" spans="1:6" ht="30.75" thickBot="1">
      <c r="A1430" s="71"/>
      <c r="B1430" s="35" t="s">
        <v>0</v>
      </c>
      <c r="C1430" s="36" t="s">
        <v>1</v>
      </c>
      <c r="D1430" s="36" t="s">
        <v>22</v>
      </c>
      <c r="E1430" s="36" t="s">
        <v>23</v>
      </c>
      <c r="F1430" s="37" t="s">
        <v>2</v>
      </c>
    </row>
    <row r="1431" spans="1:6" ht="15">
      <c r="A1431" s="12" t="s">
        <v>3</v>
      </c>
      <c r="B1431" s="78">
        <v>11902.22</v>
      </c>
      <c r="C1431" s="79">
        <f>B1431*0.99240038</f>
        <v>11811.7676508436</v>
      </c>
      <c r="D1431" s="79">
        <v>8357.74</v>
      </c>
      <c r="E1431" s="79">
        <f>B1431-D1431</f>
        <v>3544.4799999999996</v>
      </c>
      <c r="F1431" s="80">
        <f>B1431-C1431</f>
        <v>90.45234915639958</v>
      </c>
    </row>
    <row r="1432" spans="1:6" ht="15">
      <c r="A1432" s="12" t="s">
        <v>4</v>
      </c>
      <c r="B1432" s="58"/>
      <c r="C1432" s="61"/>
      <c r="D1432" s="61"/>
      <c r="E1432" s="61"/>
      <c r="F1432" s="64"/>
    </row>
    <row r="1433" spans="1:6" ht="15">
      <c r="A1433" s="13" t="s">
        <v>27</v>
      </c>
      <c r="B1433" s="66"/>
      <c r="C1433" s="67"/>
      <c r="D1433" s="67"/>
      <c r="E1433" s="67"/>
      <c r="F1433" s="68"/>
    </row>
    <row r="1434" spans="1:6" ht="15">
      <c r="A1434" s="14" t="s">
        <v>28</v>
      </c>
      <c r="B1434" s="48">
        <v>889.53</v>
      </c>
      <c r="C1434" s="51">
        <v>0</v>
      </c>
      <c r="D1434" s="51">
        <v>624.59</v>
      </c>
      <c r="E1434" s="51">
        <f>B1434-D1434</f>
        <v>264.93999999999994</v>
      </c>
      <c r="F1434" s="54">
        <f>B1434-C1434</f>
        <v>889.53</v>
      </c>
    </row>
    <row r="1435" spans="1:6" ht="15">
      <c r="A1435" s="15" t="s">
        <v>29</v>
      </c>
      <c r="B1435" s="49"/>
      <c r="C1435" s="52"/>
      <c r="D1435" s="52"/>
      <c r="E1435" s="52"/>
      <c r="F1435" s="55"/>
    </row>
    <row r="1436" spans="1:6" ht="15">
      <c r="A1436" s="16" t="s">
        <v>27</v>
      </c>
      <c r="B1436" s="50"/>
      <c r="C1436" s="53"/>
      <c r="D1436" s="53"/>
      <c r="E1436" s="53"/>
      <c r="F1436" s="56"/>
    </row>
    <row r="1437" spans="1:6" ht="15">
      <c r="A1437" s="11" t="s">
        <v>6</v>
      </c>
      <c r="B1437" s="57">
        <v>15683.78</v>
      </c>
      <c r="C1437" s="60">
        <v>63887.29</v>
      </c>
      <c r="D1437" s="60">
        <v>11013.15</v>
      </c>
      <c r="E1437" s="60">
        <f>B1437-D1437</f>
        <v>4670.630000000001</v>
      </c>
      <c r="F1437" s="63">
        <f>B1437-C1437</f>
        <v>-48203.51</v>
      </c>
    </row>
    <row r="1438" spans="1:6" ht="15">
      <c r="A1438" s="12" t="s">
        <v>7</v>
      </c>
      <c r="B1438" s="58"/>
      <c r="C1438" s="61"/>
      <c r="D1438" s="61"/>
      <c r="E1438" s="61"/>
      <c r="F1438" s="64"/>
    </row>
    <row r="1439" spans="1:6" ht="15">
      <c r="A1439" s="13" t="s">
        <v>27</v>
      </c>
      <c r="B1439" s="66"/>
      <c r="C1439" s="67"/>
      <c r="D1439" s="67"/>
      <c r="E1439" s="67"/>
      <c r="F1439" s="68"/>
    </row>
    <row r="1440" spans="1:6" ht="15">
      <c r="A1440" s="14" t="s">
        <v>8</v>
      </c>
      <c r="B1440" s="48">
        <v>23025.41</v>
      </c>
      <c r="C1440" s="51">
        <v>87162.32</v>
      </c>
      <c r="D1440" s="51">
        <v>16168.41</v>
      </c>
      <c r="E1440" s="51">
        <f>B1440-D1440</f>
        <v>6857</v>
      </c>
      <c r="F1440" s="54">
        <f>B1440-C1440</f>
        <v>-64136.91</v>
      </c>
    </row>
    <row r="1441" spans="1:6" ht="15">
      <c r="A1441" s="16" t="s">
        <v>27</v>
      </c>
      <c r="B1441" s="50"/>
      <c r="C1441" s="53"/>
      <c r="D1441" s="53"/>
      <c r="E1441" s="53"/>
      <c r="F1441" s="56"/>
    </row>
    <row r="1442" spans="1:6" ht="15">
      <c r="A1442" s="11" t="s">
        <v>12</v>
      </c>
      <c r="B1442" s="57">
        <v>3114.31</v>
      </c>
      <c r="C1442" s="60">
        <f>B1442*0.99238655</f>
        <v>3090.5993565305</v>
      </c>
      <c r="D1442" s="60">
        <v>2186.86</v>
      </c>
      <c r="E1442" s="60">
        <f>B1442-D1442</f>
        <v>927.4499999999998</v>
      </c>
      <c r="F1442" s="63">
        <f>B1442-C1442</f>
        <v>23.710643469500155</v>
      </c>
    </row>
    <row r="1443" spans="1:6" ht="15">
      <c r="A1443" s="12" t="s">
        <v>13</v>
      </c>
      <c r="B1443" s="58"/>
      <c r="C1443" s="61"/>
      <c r="D1443" s="61"/>
      <c r="E1443" s="61"/>
      <c r="F1443" s="64"/>
    </row>
    <row r="1444" spans="1:6" ht="15">
      <c r="A1444" s="13" t="s">
        <v>27</v>
      </c>
      <c r="B1444" s="66"/>
      <c r="C1444" s="67"/>
      <c r="D1444" s="67"/>
      <c r="E1444" s="67"/>
      <c r="F1444" s="68"/>
    </row>
    <row r="1445" spans="1:6" ht="15">
      <c r="A1445" s="17" t="s">
        <v>16</v>
      </c>
      <c r="B1445" s="48">
        <v>5338.9</v>
      </c>
      <c r="C1445" s="51">
        <f>B1445</f>
        <v>5338.9</v>
      </c>
      <c r="D1445" s="51">
        <v>3748.95</v>
      </c>
      <c r="E1445" s="51">
        <f>B1445-D1445</f>
        <v>1589.9499999999998</v>
      </c>
      <c r="F1445" s="54">
        <f>B1445-C1445</f>
        <v>0</v>
      </c>
    </row>
    <row r="1446" spans="1:6" ht="15">
      <c r="A1446" s="17" t="s">
        <v>17</v>
      </c>
      <c r="B1446" s="49"/>
      <c r="C1446" s="52"/>
      <c r="D1446" s="52"/>
      <c r="E1446" s="52"/>
      <c r="F1446" s="55"/>
    </row>
    <row r="1447" spans="1:6" ht="15">
      <c r="A1447" s="18" t="s">
        <v>27</v>
      </c>
      <c r="B1447" s="50"/>
      <c r="C1447" s="53"/>
      <c r="D1447" s="53"/>
      <c r="E1447" s="53"/>
      <c r="F1447" s="56"/>
    </row>
    <row r="1448" spans="1:6" ht="15">
      <c r="A1448" s="11" t="s">
        <v>18</v>
      </c>
      <c r="B1448" s="57">
        <v>7675.04</v>
      </c>
      <c r="C1448" s="60">
        <f>B1448*0.82310886</f>
        <v>6317.3934248544</v>
      </c>
      <c r="D1448" s="60">
        <v>5389.4</v>
      </c>
      <c r="E1448" s="60">
        <f>B1448-D1448</f>
        <v>2285.6400000000003</v>
      </c>
      <c r="F1448" s="63">
        <f>B1448-C1448</f>
        <v>1357.6465751455999</v>
      </c>
    </row>
    <row r="1449" spans="1:6" ht="15">
      <c r="A1449" s="12" t="s">
        <v>19</v>
      </c>
      <c r="B1449" s="58"/>
      <c r="C1449" s="61"/>
      <c r="D1449" s="61"/>
      <c r="E1449" s="61"/>
      <c r="F1449" s="64"/>
    </row>
    <row r="1450" spans="1:6" ht="15.75" thickBot="1">
      <c r="A1450" s="13" t="s">
        <v>27</v>
      </c>
      <c r="B1450" s="59"/>
      <c r="C1450" s="62"/>
      <c r="D1450" s="62"/>
      <c r="E1450" s="62"/>
      <c r="F1450" s="65"/>
    </row>
    <row r="1451" spans="1:6" ht="15.75" thickBot="1">
      <c r="A1451" s="10" t="s">
        <v>20</v>
      </c>
      <c r="B1451" s="38">
        <f>SUM(B1431:B1450)</f>
        <v>67629.19</v>
      </c>
      <c r="C1451" s="38">
        <f>SUM(C1431:C1450)</f>
        <v>177608.2704322285</v>
      </c>
      <c r="D1451" s="38">
        <f>SUM(D1431:D1450)</f>
        <v>47489.1</v>
      </c>
      <c r="E1451" s="38">
        <f>SUM(E1431:E1450)</f>
        <v>20140.09</v>
      </c>
      <c r="F1451" s="38">
        <f>SUM(F1431:F1450)</f>
        <v>-109979.08043222851</v>
      </c>
    </row>
    <row r="1452" spans="2:6" ht="15.75" thickBot="1">
      <c r="B1452" s="40"/>
      <c r="C1452" s="40"/>
      <c r="D1452" s="40"/>
      <c r="E1452" s="40"/>
      <c r="F1452" s="40"/>
    </row>
    <row r="1453" spans="1:6" ht="15">
      <c r="A1453" s="69" t="s">
        <v>21</v>
      </c>
      <c r="B1453" s="72" t="s">
        <v>84</v>
      </c>
      <c r="C1453" s="73"/>
      <c r="D1453" s="73"/>
      <c r="E1453" s="73"/>
      <c r="F1453" s="74"/>
    </row>
    <row r="1454" spans="1:6" ht="15">
      <c r="A1454" s="70"/>
      <c r="B1454" s="75"/>
      <c r="C1454" s="76"/>
      <c r="D1454" s="76"/>
      <c r="E1454" s="76"/>
      <c r="F1454" s="77"/>
    </row>
    <row r="1455" spans="1:6" ht="30.75" thickBot="1">
      <c r="A1455" s="71"/>
      <c r="B1455" s="35" t="s">
        <v>0</v>
      </c>
      <c r="C1455" s="36" t="s">
        <v>1</v>
      </c>
      <c r="D1455" s="36" t="s">
        <v>22</v>
      </c>
      <c r="E1455" s="36" t="s">
        <v>23</v>
      </c>
      <c r="F1455" s="37" t="s">
        <v>2</v>
      </c>
    </row>
    <row r="1456" spans="1:6" ht="15">
      <c r="A1456" s="12" t="s">
        <v>3</v>
      </c>
      <c r="B1456" s="78">
        <v>12065.82</v>
      </c>
      <c r="C1456" s="79">
        <f>B1456*0.99240038</f>
        <v>11974.124353011599</v>
      </c>
      <c r="D1456" s="79">
        <v>8634.52</v>
      </c>
      <c r="E1456" s="79">
        <f>B1456-D1456</f>
        <v>3431.2999999999993</v>
      </c>
      <c r="F1456" s="80">
        <f>B1456-C1456</f>
        <v>91.69564698840077</v>
      </c>
    </row>
    <row r="1457" spans="1:6" ht="15">
      <c r="A1457" s="12" t="s">
        <v>4</v>
      </c>
      <c r="B1457" s="58"/>
      <c r="C1457" s="61"/>
      <c r="D1457" s="61"/>
      <c r="E1457" s="61"/>
      <c r="F1457" s="64"/>
    </row>
    <row r="1458" spans="1:6" ht="15">
      <c r="A1458" s="13" t="s">
        <v>27</v>
      </c>
      <c r="B1458" s="66"/>
      <c r="C1458" s="67"/>
      <c r="D1458" s="67"/>
      <c r="E1458" s="67"/>
      <c r="F1458" s="68"/>
    </row>
    <row r="1459" spans="1:6" ht="15">
      <c r="A1459" s="14" t="s">
        <v>28</v>
      </c>
      <c r="B1459" s="48">
        <v>902.31</v>
      </c>
      <c r="C1459" s="51">
        <v>0</v>
      </c>
      <c r="D1459" s="51">
        <v>645.72</v>
      </c>
      <c r="E1459" s="51">
        <f>B1459-D1459</f>
        <v>256.5899999999999</v>
      </c>
      <c r="F1459" s="54">
        <f>B1459-C1459</f>
        <v>902.31</v>
      </c>
    </row>
    <row r="1460" spans="1:6" ht="15">
      <c r="A1460" s="15" t="s">
        <v>29</v>
      </c>
      <c r="B1460" s="49"/>
      <c r="C1460" s="52"/>
      <c r="D1460" s="52"/>
      <c r="E1460" s="52"/>
      <c r="F1460" s="55"/>
    </row>
    <row r="1461" spans="1:6" ht="15">
      <c r="A1461" s="16" t="s">
        <v>27</v>
      </c>
      <c r="B1461" s="50"/>
      <c r="C1461" s="53"/>
      <c r="D1461" s="53"/>
      <c r="E1461" s="53"/>
      <c r="F1461" s="56"/>
    </row>
    <row r="1462" spans="1:6" ht="15">
      <c r="A1462" s="11" t="s">
        <v>6</v>
      </c>
      <c r="B1462" s="57">
        <v>15899.3</v>
      </c>
      <c r="C1462" s="60">
        <v>59020.26</v>
      </c>
      <c r="D1462" s="60">
        <v>11377.84</v>
      </c>
      <c r="E1462" s="60">
        <f>B1462-D1462</f>
        <v>4521.459999999999</v>
      </c>
      <c r="F1462" s="63">
        <f>B1462-C1462</f>
        <v>-43120.96000000001</v>
      </c>
    </row>
    <row r="1463" spans="1:6" ht="15">
      <c r="A1463" s="12" t="s">
        <v>7</v>
      </c>
      <c r="B1463" s="58"/>
      <c r="C1463" s="61"/>
      <c r="D1463" s="61"/>
      <c r="E1463" s="61"/>
      <c r="F1463" s="64"/>
    </row>
    <row r="1464" spans="1:6" ht="15">
      <c r="A1464" s="13" t="s">
        <v>27</v>
      </c>
      <c r="B1464" s="66"/>
      <c r="C1464" s="67"/>
      <c r="D1464" s="67"/>
      <c r="E1464" s="67"/>
      <c r="F1464" s="68"/>
    </row>
    <row r="1465" spans="1:6" ht="15">
      <c r="A1465" s="14" t="s">
        <v>8</v>
      </c>
      <c r="B1465" s="48">
        <v>23341.57</v>
      </c>
      <c r="C1465" s="51">
        <v>98683.47</v>
      </c>
      <c r="D1465" s="51">
        <v>16703.61</v>
      </c>
      <c r="E1465" s="51">
        <f>B1465-D1465</f>
        <v>6637.959999999999</v>
      </c>
      <c r="F1465" s="54">
        <f>B1465-C1465</f>
        <v>-75341.9</v>
      </c>
    </row>
    <row r="1466" spans="1:6" ht="15">
      <c r="A1466" s="16" t="s">
        <v>27</v>
      </c>
      <c r="B1466" s="50"/>
      <c r="C1466" s="53"/>
      <c r="D1466" s="53"/>
      <c r="E1466" s="53"/>
      <c r="F1466" s="56"/>
    </row>
    <row r="1467" spans="1:6" ht="15">
      <c r="A1467" s="11" t="s">
        <v>12</v>
      </c>
      <c r="B1467" s="57">
        <v>3157.56</v>
      </c>
      <c r="C1467" s="60">
        <f>B1467*0.99238655</f>
        <v>3133.520074818</v>
      </c>
      <c r="D1467" s="60">
        <v>2259.63</v>
      </c>
      <c r="E1467" s="60">
        <f>B1467-D1467</f>
        <v>897.9299999999998</v>
      </c>
      <c r="F1467" s="63">
        <f>B1467-C1467</f>
        <v>24.039925181999934</v>
      </c>
    </row>
    <row r="1468" spans="1:6" ht="15">
      <c r="A1468" s="12" t="s">
        <v>13</v>
      </c>
      <c r="B1468" s="58"/>
      <c r="C1468" s="61"/>
      <c r="D1468" s="61"/>
      <c r="E1468" s="61"/>
      <c r="F1468" s="64"/>
    </row>
    <row r="1469" spans="1:6" ht="15">
      <c r="A1469" s="13" t="s">
        <v>27</v>
      </c>
      <c r="B1469" s="66"/>
      <c r="C1469" s="67"/>
      <c r="D1469" s="67"/>
      <c r="E1469" s="67"/>
      <c r="F1469" s="68"/>
    </row>
    <row r="1470" spans="1:6" ht="15">
      <c r="A1470" s="17" t="s">
        <v>16</v>
      </c>
      <c r="B1470" s="48">
        <v>5412.66</v>
      </c>
      <c r="C1470" s="51">
        <f>B1470</f>
        <v>5412.66</v>
      </c>
      <c r="D1470" s="51">
        <v>3873.4</v>
      </c>
      <c r="E1470" s="51">
        <f>B1470-D1470</f>
        <v>1539.2599999999998</v>
      </c>
      <c r="F1470" s="54">
        <f>B1470-C1470</f>
        <v>0</v>
      </c>
    </row>
    <row r="1471" spans="1:6" ht="15">
      <c r="A1471" s="17" t="s">
        <v>17</v>
      </c>
      <c r="B1471" s="49"/>
      <c r="C1471" s="52"/>
      <c r="D1471" s="52"/>
      <c r="E1471" s="52"/>
      <c r="F1471" s="55"/>
    </row>
    <row r="1472" spans="1:6" ht="15">
      <c r="A1472" s="18" t="s">
        <v>27</v>
      </c>
      <c r="B1472" s="50"/>
      <c r="C1472" s="53"/>
      <c r="D1472" s="53"/>
      <c r="E1472" s="53"/>
      <c r="F1472" s="56"/>
    </row>
    <row r="1473" spans="1:6" ht="15">
      <c r="A1473" s="11" t="s">
        <v>18</v>
      </c>
      <c r="B1473" s="57">
        <v>7780.77</v>
      </c>
      <c r="C1473" s="60">
        <f>B1473*0.82310886</f>
        <v>6404.4207246222</v>
      </c>
      <c r="D1473" s="60">
        <v>5568.05</v>
      </c>
      <c r="E1473" s="60">
        <f>B1473-D1473</f>
        <v>2212.7200000000003</v>
      </c>
      <c r="F1473" s="63">
        <f>B1473-C1473</f>
        <v>1376.3492753778</v>
      </c>
    </row>
    <row r="1474" spans="1:6" ht="15">
      <c r="A1474" s="12" t="s">
        <v>19</v>
      </c>
      <c r="B1474" s="58"/>
      <c r="C1474" s="61"/>
      <c r="D1474" s="61"/>
      <c r="E1474" s="61"/>
      <c r="F1474" s="64"/>
    </row>
    <row r="1475" spans="1:6" ht="15.75" thickBot="1">
      <c r="A1475" s="13" t="s">
        <v>27</v>
      </c>
      <c r="B1475" s="59"/>
      <c r="C1475" s="62"/>
      <c r="D1475" s="62"/>
      <c r="E1475" s="62"/>
      <c r="F1475" s="65"/>
    </row>
    <row r="1476" spans="1:6" ht="15.75" thickBot="1">
      <c r="A1476" s="10" t="s">
        <v>20</v>
      </c>
      <c r="B1476" s="38">
        <f>SUM(B1456:B1475)</f>
        <v>68559.99</v>
      </c>
      <c r="C1476" s="38">
        <f>SUM(C1456:C1475)</f>
        <v>184628.4551524518</v>
      </c>
      <c r="D1476" s="38">
        <f>SUM(D1456:D1475)</f>
        <v>49062.770000000004</v>
      </c>
      <c r="E1476" s="38">
        <f>SUM(E1456:E1475)</f>
        <v>19497.219999999998</v>
      </c>
      <c r="F1476" s="38">
        <f>SUM(F1456:F1475)</f>
        <v>-116068.4651524518</v>
      </c>
    </row>
    <row r="1477" spans="2:6" ht="15.75" thickBot="1">
      <c r="B1477" s="40"/>
      <c r="C1477" s="40"/>
      <c r="D1477" s="40"/>
      <c r="E1477" s="40"/>
      <c r="F1477" s="40"/>
    </row>
    <row r="1478" spans="1:6" ht="15">
      <c r="A1478" s="69" t="s">
        <v>21</v>
      </c>
      <c r="B1478" s="72" t="s">
        <v>85</v>
      </c>
      <c r="C1478" s="73"/>
      <c r="D1478" s="73"/>
      <c r="E1478" s="73"/>
      <c r="F1478" s="74"/>
    </row>
    <row r="1479" spans="1:6" ht="15">
      <c r="A1479" s="70"/>
      <c r="B1479" s="75"/>
      <c r="C1479" s="76"/>
      <c r="D1479" s="76"/>
      <c r="E1479" s="76"/>
      <c r="F1479" s="77"/>
    </row>
    <row r="1480" spans="1:6" ht="30.75" thickBot="1">
      <c r="A1480" s="71"/>
      <c r="B1480" s="35" t="s">
        <v>0</v>
      </c>
      <c r="C1480" s="36" t="s">
        <v>1</v>
      </c>
      <c r="D1480" s="36" t="s">
        <v>22</v>
      </c>
      <c r="E1480" s="36" t="s">
        <v>23</v>
      </c>
      <c r="F1480" s="37" t="s">
        <v>2</v>
      </c>
    </row>
    <row r="1481" spans="1:6" ht="15">
      <c r="A1481" s="12" t="s">
        <v>3</v>
      </c>
      <c r="B1481" s="78">
        <v>11979.8</v>
      </c>
      <c r="C1481" s="79">
        <f>B1481*0.99240038</f>
        <v>11888.758072323999</v>
      </c>
      <c r="D1481" s="79">
        <v>8286.78</v>
      </c>
      <c r="E1481" s="79">
        <f>B1481-D1481</f>
        <v>3693.0199999999986</v>
      </c>
      <c r="F1481" s="80">
        <f>B1481-C1481</f>
        <v>91.04192767600034</v>
      </c>
    </row>
    <row r="1482" spans="1:6" ht="15">
      <c r="A1482" s="12" t="s">
        <v>4</v>
      </c>
      <c r="B1482" s="58"/>
      <c r="C1482" s="61"/>
      <c r="D1482" s="61"/>
      <c r="E1482" s="61"/>
      <c r="F1482" s="64"/>
    </row>
    <row r="1483" spans="1:6" ht="15">
      <c r="A1483" s="13" t="s">
        <v>27</v>
      </c>
      <c r="B1483" s="66"/>
      <c r="C1483" s="67"/>
      <c r="D1483" s="67"/>
      <c r="E1483" s="67"/>
      <c r="F1483" s="68"/>
    </row>
    <row r="1484" spans="1:6" ht="15">
      <c r="A1484" s="14" t="s">
        <v>28</v>
      </c>
      <c r="B1484" s="48">
        <v>895.9</v>
      </c>
      <c r="C1484" s="51">
        <v>0</v>
      </c>
      <c r="D1484" s="51">
        <v>619.73</v>
      </c>
      <c r="E1484" s="51">
        <f>B1484-D1484</f>
        <v>276.16999999999996</v>
      </c>
      <c r="F1484" s="54">
        <f>B1484-C1484</f>
        <v>895.9</v>
      </c>
    </row>
    <row r="1485" spans="1:6" ht="15">
      <c r="A1485" s="15" t="s">
        <v>29</v>
      </c>
      <c r="B1485" s="49"/>
      <c r="C1485" s="52"/>
      <c r="D1485" s="52"/>
      <c r="E1485" s="52"/>
      <c r="F1485" s="55"/>
    </row>
    <row r="1486" spans="1:6" ht="15">
      <c r="A1486" s="16" t="s">
        <v>27</v>
      </c>
      <c r="B1486" s="50"/>
      <c r="C1486" s="53"/>
      <c r="D1486" s="53"/>
      <c r="E1486" s="53"/>
      <c r="F1486" s="56"/>
    </row>
    <row r="1487" spans="1:6" ht="15">
      <c r="A1487" s="11" t="s">
        <v>6</v>
      </c>
      <c r="B1487" s="57">
        <v>15785.95</v>
      </c>
      <c r="C1487" s="60">
        <v>78638.78</v>
      </c>
      <c r="D1487" s="60">
        <v>10919.57</v>
      </c>
      <c r="E1487" s="60">
        <f>B1487-D1487</f>
        <v>4866.380000000001</v>
      </c>
      <c r="F1487" s="63">
        <f>B1487-C1487</f>
        <v>-62852.83</v>
      </c>
    </row>
    <row r="1488" spans="1:6" ht="15">
      <c r="A1488" s="12" t="s">
        <v>7</v>
      </c>
      <c r="B1488" s="58"/>
      <c r="C1488" s="61"/>
      <c r="D1488" s="61"/>
      <c r="E1488" s="61"/>
      <c r="F1488" s="64"/>
    </row>
    <row r="1489" spans="1:6" ht="15">
      <c r="A1489" s="13" t="s">
        <v>27</v>
      </c>
      <c r="B1489" s="66"/>
      <c r="C1489" s="67"/>
      <c r="D1489" s="67"/>
      <c r="E1489" s="67"/>
      <c r="F1489" s="68"/>
    </row>
    <row r="1490" spans="1:6" ht="15">
      <c r="A1490" s="14" t="s">
        <v>8</v>
      </c>
      <c r="B1490" s="48">
        <v>23175.6</v>
      </c>
      <c r="C1490" s="51">
        <v>187376</v>
      </c>
      <c r="D1490" s="51">
        <v>16031.2</v>
      </c>
      <c r="E1490" s="51">
        <f>B1490-D1490</f>
        <v>7144.399999999998</v>
      </c>
      <c r="F1490" s="54">
        <f>B1490-C1490</f>
        <v>-164200.4</v>
      </c>
    </row>
    <row r="1491" spans="1:6" ht="15">
      <c r="A1491" s="16" t="s">
        <v>27</v>
      </c>
      <c r="B1491" s="50"/>
      <c r="C1491" s="53"/>
      <c r="D1491" s="53"/>
      <c r="E1491" s="53"/>
      <c r="F1491" s="56"/>
    </row>
    <row r="1492" spans="1:6" ht="15">
      <c r="A1492" s="11" t="s">
        <v>12</v>
      </c>
      <c r="B1492" s="57">
        <v>3135.04</v>
      </c>
      <c r="C1492" s="60">
        <f>B1492*0.99238655</f>
        <v>3111.171529712</v>
      </c>
      <c r="D1492" s="60">
        <v>2168.61</v>
      </c>
      <c r="E1492" s="60">
        <f>B1492-D1492</f>
        <v>966.4299999999998</v>
      </c>
      <c r="F1492" s="63">
        <f>B1492-C1492</f>
        <v>23.868470288000026</v>
      </c>
    </row>
    <row r="1493" spans="1:6" ht="15">
      <c r="A1493" s="12" t="s">
        <v>13</v>
      </c>
      <c r="B1493" s="58"/>
      <c r="C1493" s="61"/>
      <c r="D1493" s="61"/>
      <c r="E1493" s="61"/>
      <c r="F1493" s="64"/>
    </row>
    <row r="1494" spans="1:6" ht="15">
      <c r="A1494" s="13" t="s">
        <v>27</v>
      </c>
      <c r="B1494" s="66"/>
      <c r="C1494" s="67"/>
      <c r="D1494" s="67"/>
      <c r="E1494" s="67"/>
      <c r="F1494" s="68"/>
    </row>
    <row r="1495" spans="1:6" ht="15">
      <c r="A1495" s="17" t="s">
        <v>16</v>
      </c>
      <c r="B1495" s="48">
        <v>5374.24</v>
      </c>
      <c r="C1495" s="51">
        <f>B1495</f>
        <v>5374.24</v>
      </c>
      <c r="D1495" s="51">
        <v>3717.53</v>
      </c>
      <c r="E1495" s="51">
        <f>B1495-D1495</f>
        <v>1656.7099999999996</v>
      </c>
      <c r="F1495" s="54">
        <f>B1495-C1495</f>
        <v>0</v>
      </c>
    </row>
    <row r="1496" spans="1:6" ht="15">
      <c r="A1496" s="17" t="s">
        <v>17</v>
      </c>
      <c r="B1496" s="49"/>
      <c r="C1496" s="52"/>
      <c r="D1496" s="52"/>
      <c r="E1496" s="52"/>
      <c r="F1496" s="55"/>
    </row>
    <row r="1497" spans="1:6" ht="15">
      <c r="A1497" s="18" t="s">
        <v>27</v>
      </c>
      <c r="B1497" s="50"/>
      <c r="C1497" s="53"/>
      <c r="D1497" s="53"/>
      <c r="E1497" s="53"/>
      <c r="F1497" s="56"/>
    </row>
    <row r="1498" spans="1:6" ht="15">
      <c r="A1498" s="11" t="s">
        <v>18</v>
      </c>
      <c r="B1498" s="57">
        <v>7725.45</v>
      </c>
      <c r="C1498" s="60">
        <f>B1498*0.82310886</f>
        <v>6358.886342487001</v>
      </c>
      <c r="D1498" s="60">
        <v>5343.93</v>
      </c>
      <c r="E1498" s="60">
        <f>B1498-D1498</f>
        <v>2381.5199999999995</v>
      </c>
      <c r="F1498" s="63">
        <f>B1498-C1498</f>
        <v>1366.5636575129993</v>
      </c>
    </row>
    <row r="1499" spans="1:6" ht="15">
      <c r="A1499" s="12" t="s">
        <v>19</v>
      </c>
      <c r="B1499" s="58"/>
      <c r="C1499" s="61"/>
      <c r="D1499" s="61"/>
      <c r="E1499" s="61"/>
      <c r="F1499" s="64"/>
    </row>
    <row r="1500" spans="1:6" ht="15.75" thickBot="1">
      <c r="A1500" s="13" t="s">
        <v>27</v>
      </c>
      <c r="B1500" s="59"/>
      <c r="C1500" s="62"/>
      <c r="D1500" s="62"/>
      <c r="E1500" s="62"/>
      <c r="F1500" s="65"/>
    </row>
    <row r="1501" spans="1:6" ht="15.75" thickBot="1">
      <c r="A1501" s="10" t="s">
        <v>20</v>
      </c>
      <c r="B1501" s="38">
        <f>SUM(B1481:B1500)</f>
        <v>68071.98</v>
      </c>
      <c r="C1501" s="38">
        <f>SUM(C1481:C1500)</f>
        <v>292747.835944523</v>
      </c>
      <c r="D1501" s="38">
        <f>SUM(D1481:D1500)</f>
        <v>47087.35</v>
      </c>
      <c r="E1501" s="38">
        <f>SUM(E1481:E1500)</f>
        <v>20984.629999999997</v>
      </c>
      <c r="F1501" s="38">
        <f>SUM(F1481:F1500)</f>
        <v>-224675.855944523</v>
      </c>
    </row>
    <row r="1502" spans="2:6" ht="15.75" thickBot="1">
      <c r="B1502" s="40"/>
      <c r="C1502" s="40"/>
      <c r="D1502" s="40"/>
      <c r="E1502" s="40"/>
      <c r="F1502" s="40"/>
    </row>
    <row r="1503" spans="1:6" ht="15">
      <c r="A1503" s="69" t="s">
        <v>21</v>
      </c>
      <c r="B1503" s="72" t="s">
        <v>86</v>
      </c>
      <c r="C1503" s="73"/>
      <c r="D1503" s="73"/>
      <c r="E1503" s="73"/>
      <c r="F1503" s="74"/>
    </row>
    <row r="1504" spans="1:6" ht="15">
      <c r="A1504" s="70"/>
      <c r="B1504" s="75"/>
      <c r="C1504" s="76"/>
      <c r="D1504" s="76"/>
      <c r="E1504" s="76"/>
      <c r="F1504" s="77"/>
    </row>
    <row r="1505" spans="1:6" ht="30.75" thickBot="1">
      <c r="A1505" s="71"/>
      <c r="B1505" s="35" t="s">
        <v>0</v>
      </c>
      <c r="C1505" s="36" t="s">
        <v>1</v>
      </c>
      <c r="D1505" s="36" t="s">
        <v>22</v>
      </c>
      <c r="E1505" s="36" t="s">
        <v>23</v>
      </c>
      <c r="F1505" s="37" t="s">
        <v>2</v>
      </c>
    </row>
    <row r="1506" spans="1:6" ht="15">
      <c r="A1506" s="12" t="s">
        <v>3</v>
      </c>
      <c r="B1506" s="78">
        <v>30015.11</v>
      </c>
      <c r="C1506" s="79">
        <f>B1506*0.99240038</f>
        <v>29787.0065697418</v>
      </c>
      <c r="D1506" s="79">
        <v>20980</v>
      </c>
      <c r="E1506" s="79">
        <f>B1506-D1506</f>
        <v>9035.11</v>
      </c>
      <c r="F1506" s="80">
        <f>B1506-C1506</f>
        <v>228.10343025820112</v>
      </c>
    </row>
    <row r="1507" spans="1:6" ht="15">
      <c r="A1507" s="12" t="s">
        <v>4</v>
      </c>
      <c r="B1507" s="58"/>
      <c r="C1507" s="61"/>
      <c r="D1507" s="61"/>
      <c r="E1507" s="61"/>
      <c r="F1507" s="64"/>
    </row>
    <row r="1508" spans="1:6" ht="15">
      <c r="A1508" s="13" t="s">
        <v>27</v>
      </c>
      <c r="B1508" s="66"/>
      <c r="C1508" s="67"/>
      <c r="D1508" s="67"/>
      <c r="E1508" s="67"/>
      <c r="F1508" s="68"/>
    </row>
    <row r="1509" spans="1:6" ht="15">
      <c r="A1509" s="14" t="s">
        <v>28</v>
      </c>
      <c r="B1509" s="48">
        <v>2244.4</v>
      </c>
      <c r="C1509" s="51">
        <v>0</v>
      </c>
      <c r="D1509" s="51">
        <v>1568.87</v>
      </c>
      <c r="E1509" s="51">
        <f>B1509-D1509</f>
        <v>675.5300000000002</v>
      </c>
      <c r="F1509" s="54">
        <f>B1509-C1509</f>
        <v>2244.4</v>
      </c>
    </row>
    <row r="1510" spans="1:6" ht="15">
      <c r="A1510" s="15" t="s">
        <v>29</v>
      </c>
      <c r="B1510" s="49"/>
      <c r="C1510" s="52"/>
      <c r="D1510" s="52"/>
      <c r="E1510" s="52"/>
      <c r="F1510" s="55"/>
    </row>
    <row r="1511" spans="1:6" ht="15">
      <c r="A1511" s="16" t="s">
        <v>27</v>
      </c>
      <c r="B1511" s="50"/>
      <c r="C1511" s="53"/>
      <c r="D1511" s="53"/>
      <c r="E1511" s="53"/>
      <c r="F1511" s="56"/>
    </row>
    <row r="1512" spans="1:6" ht="15">
      <c r="A1512" s="11" t="s">
        <v>6</v>
      </c>
      <c r="B1512" s="57">
        <v>39553.1</v>
      </c>
      <c r="C1512" s="60">
        <v>42483.13</v>
      </c>
      <c r="D1512" s="60">
        <v>27647.86</v>
      </c>
      <c r="E1512" s="60">
        <f>B1512-D1512</f>
        <v>11905.239999999998</v>
      </c>
      <c r="F1512" s="63">
        <f>B1512-C1512</f>
        <v>-2930.029999999999</v>
      </c>
    </row>
    <row r="1513" spans="1:6" ht="15">
      <c r="A1513" s="12" t="s">
        <v>7</v>
      </c>
      <c r="B1513" s="58"/>
      <c r="C1513" s="61"/>
      <c r="D1513" s="61"/>
      <c r="E1513" s="61"/>
      <c r="F1513" s="64"/>
    </row>
    <row r="1514" spans="1:6" ht="15">
      <c r="A1514" s="13" t="s">
        <v>27</v>
      </c>
      <c r="B1514" s="66"/>
      <c r="C1514" s="67"/>
      <c r="D1514" s="67"/>
      <c r="E1514" s="67"/>
      <c r="F1514" s="68"/>
    </row>
    <row r="1515" spans="1:6" ht="15">
      <c r="A1515" s="14" t="s">
        <v>8</v>
      </c>
      <c r="B1515" s="48">
        <v>58066.51</v>
      </c>
      <c r="C1515" s="51">
        <v>796.2</v>
      </c>
      <c r="D1515" s="51">
        <v>40588.81</v>
      </c>
      <c r="E1515" s="51">
        <f>B1515-D1515</f>
        <v>17477.700000000004</v>
      </c>
      <c r="F1515" s="54">
        <f>B1515-C1515</f>
        <v>57270.310000000005</v>
      </c>
    </row>
    <row r="1516" spans="1:6" ht="15">
      <c r="A1516" s="16" t="s">
        <v>27</v>
      </c>
      <c r="B1516" s="50"/>
      <c r="C1516" s="53"/>
      <c r="D1516" s="53"/>
      <c r="E1516" s="53"/>
      <c r="F1516" s="56"/>
    </row>
    <row r="1517" spans="1:6" ht="15">
      <c r="A1517" s="11" t="s">
        <v>12</v>
      </c>
      <c r="B1517" s="57">
        <v>7854.5</v>
      </c>
      <c r="C1517" s="60">
        <f>B1517*0.99238655</f>
        <v>7794.700156975</v>
      </c>
      <c r="D1517" s="60">
        <v>5490.31</v>
      </c>
      <c r="E1517" s="60">
        <f>B1517-D1517</f>
        <v>2364.1899999999996</v>
      </c>
      <c r="F1517" s="63">
        <f>B1517-C1517</f>
        <v>59.79984302499997</v>
      </c>
    </row>
    <row r="1518" spans="1:6" ht="15">
      <c r="A1518" s="12" t="s">
        <v>13</v>
      </c>
      <c r="B1518" s="58"/>
      <c r="C1518" s="61"/>
      <c r="D1518" s="61"/>
      <c r="E1518" s="61"/>
      <c r="F1518" s="64"/>
    </row>
    <row r="1519" spans="1:6" ht="15">
      <c r="A1519" s="13" t="s">
        <v>27</v>
      </c>
      <c r="B1519" s="66"/>
      <c r="C1519" s="67"/>
      <c r="D1519" s="67"/>
      <c r="E1519" s="67"/>
      <c r="F1519" s="68"/>
    </row>
    <row r="1520" spans="1:6" ht="15">
      <c r="A1520" s="17" t="s">
        <v>16</v>
      </c>
      <c r="B1520" s="48">
        <v>13464.77</v>
      </c>
      <c r="C1520" s="51">
        <f>B1520</f>
        <v>13464.77</v>
      </c>
      <c r="D1520" s="51">
        <v>9408.8</v>
      </c>
      <c r="E1520" s="51">
        <f>B1520-D1520</f>
        <v>4055.970000000001</v>
      </c>
      <c r="F1520" s="54">
        <f>B1520-C1520</f>
        <v>0</v>
      </c>
    </row>
    <row r="1521" spans="1:6" ht="15">
      <c r="A1521" s="17" t="s">
        <v>17</v>
      </c>
      <c r="B1521" s="49"/>
      <c r="C1521" s="52"/>
      <c r="D1521" s="52"/>
      <c r="E1521" s="52"/>
      <c r="F1521" s="55"/>
    </row>
    <row r="1522" spans="1:6" ht="15">
      <c r="A1522" s="18" t="s">
        <v>27</v>
      </c>
      <c r="B1522" s="50"/>
      <c r="C1522" s="53"/>
      <c r="D1522" s="53"/>
      <c r="E1522" s="53"/>
      <c r="F1522" s="56"/>
    </row>
    <row r="1523" spans="1:6" ht="15">
      <c r="A1523" s="11" t="s">
        <v>18</v>
      </c>
      <c r="B1523" s="57">
        <v>19355.68</v>
      </c>
      <c r="C1523" s="60">
        <f>B1523*0.82310886</f>
        <v>15931.8316993248</v>
      </c>
      <c r="D1523" s="60">
        <v>13500.46</v>
      </c>
      <c r="E1523" s="60">
        <f>B1523-D1523</f>
        <v>5855.220000000001</v>
      </c>
      <c r="F1523" s="63">
        <f>B1523-C1523</f>
        <v>3423.8483006751994</v>
      </c>
    </row>
    <row r="1524" spans="1:6" ht="15">
      <c r="A1524" s="12" t="s">
        <v>19</v>
      </c>
      <c r="B1524" s="58"/>
      <c r="C1524" s="61"/>
      <c r="D1524" s="61"/>
      <c r="E1524" s="61"/>
      <c r="F1524" s="64"/>
    </row>
    <row r="1525" spans="1:6" ht="15.75" thickBot="1">
      <c r="A1525" s="13" t="s">
        <v>27</v>
      </c>
      <c r="B1525" s="59"/>
      <c r="C1525" s="62"/>
      <c r="D1525" s="62"/>
      <c r="E1525" s="62"/>
      <c r="F1525" s="65"/>
    </row>
    <row r="1526" spans="1:6" ht="15.75" thickBot="1">
      <c r="A1526" s="10" t="s">
        <v>20</v>
      </c>
      <c r="B1526" s="38">
        <f>SUM(B1506:B1525)</f>
        <v>170554.06999999998</v>
      </c>
      <c r="C1526" s="38">
        <f>SUM(C1506:C1525)</f>
        <v>110257.6384260416</v>
      </c>
      <c r="D1526" s="38">
        <f>SUM(D1506:D1525)</f>
        <v>119185.10999999999</v>
      </c>
      <c r="E1526" s="38">
        <f>SUM(E1506:E1525)</f>
        <v>51368.96000000001</v>
      </c>
      <c r="F1526" s="38">
        <f>SUM(F1506:F1525)</f>
        <v>60296.431573958405</v>
      </c>
    </row>
    <row r="1527" spans="2:6" ht="15.75" thickBot="1">
      <c r="B1527" s="40"/>
      <c r="C1527" s="40"/>
      <c r="D1527" s="40"/>
      <c r="E1527" s="40"/>
      <c r="F1527" s="40"/>
    </row>
    <row r="1528" spans="1:6" ht="15">
      <c r="A1528" s="69" t="s">
        <v>21</v>
      </c>
      <c r="B1528" s="94" t="s">
        <v>87</v>
      </c>
      <c r="C1528" s="95"/>
      <c r="D1528" s="95"/>
      <c r="E1528" s="95"/>
      <c r="F1528" s="96"/>
    </row>
    <row r="1529" spans="1:6" ht="15">
      <c r="A1529" s="70"/>
      <c r="B1529" s="97"/>
      <c r="C1529" s="98"/>
      <c r="D1529" s="98"/>
      <c r="E1529" s="98"/>
      <c r="F1529" s="99"/>
    </row>
    <row r="1530" spans="1:6" ht="30.75" thickBot="1">
      <c r="A1530" s="71"/>
      <c r="B1530" s="35" t="s">
        <v>0</v>
      </c>
      <c r="C1530" s="36" t="s">
        <v>1</v>
      </c>
      <c r="D1530" s="42" t="s">
        <v>22</v>
      </c>
      <c r="E1530" s="42" t="s">
        <v>23</v>
      </c>
      <c r="F1530" s="37" t="s">
        <v>2</v>
      </c>
    </row>
    <row r="1531" spans="1:6" ht="15">
      <c r="A1531" s="1" t="s">
        <v>3</v>
      </c>
      <c r="B1531" s="100">
        <v>27939.42</v>
      </c>
      <c r="C1531" s="102">
        <f>B1531*0.99240038</f>
        <v>27727.091024979596</v>
      </c>
      <c r="D1531" s="104">
        <v>19689.14</v>
      </c>
      <c r="E1531" s="104">
        <f>B1531-D1531</f>
        <v>8250.279999999999</v>
      </c>
      <c r="F1531" s="106">
        <f>B1531-C1531</f>
        <v>212.32897502040214</v>
      </c>
    </row>
    <row r="1532" spans="1:6" ht="15">
      <c r="A1532" s="2" t="s">
        <v>4</v>
      </c>
      <c r="B1532" s="100"/>
      <c r="C1532" s="102"/>
      <c r="D1532" s="104"/>
      <c r="E1532" s="104"/>
      <c r="F1532" s="106"/>
    </row>
    <row r="1533" spans="1:6" ht="15">
      <c r="A1533" s="3" t="s">
        <v>5</v>
      </c>
      <c r="B1533" s="101"/>
      <c r="C1533" s="103"/>
      <c r="D1533" s="105"/>
      <c r="E1533" s="105"/>
      <c r="F1533" s="107"/>
    </row>
    <row r="1534" spans="1:6" ht="15">
      <c r="A1534" s="14" t="s">
        <v>28</v>
      </c>
      <c r="B1534" s="48">
        <v>2088.92</v>
      </c>
      <c r="C1534" s="51">
        <v>0</v>
      </c>
      <c r="D1534" s="51">
        <v>1472.03</v>
      </c>
      <c r="E1534" s="51">
        <f>B1534-D1534</f>
        <v>616.8900000000001</v>
      </c>
      <c r="F1534" s="54">
        <f>B1534-C1534</f>
        <v>2088.92</v>
      </c>
    </row>
    <row r="1535" spans="1:6" ht="15">
      <c r="A1535" s="15" t="s">
        <v>29</v>
      </c>
      <c r="B1535" s="49"/>
      <c r="C1535" s="52"/>
      <c r="D1535" s="52"/>
      <c r="E1535" s="52"/>
      <c r="F1535" s="55"/>
    </row>
    <row r="1536" spans="1:6" ht="15">
      <c r="A1536" s="16" t="s">
        <v>27</v>
      </c>
      <c r="B1536" s="50"/>
      <c r="C1536" s="53"/>
      <c r="D1536" s="53"/>
      <c r="E1536" s="53"/>
      <c r="F1536" s="56"/>
    </row>
    <row r="1537" spans="1:6" ht="15">
      <c r="A1537" s="9" t="s">
        <v>6</v>
      </c>
      <c r="B1537" s="111">
        <v>51179.36</v>
      </c>
      <c r="C1537" s="112">
        <v>44074.43</v>
      </c>
      <c r="D1537" s="113">
        <v>36195.69</v>
      </c>
      <c r="E1537" s="113">
        <f>B1537-D1537</f>
        <v>14983.669999999998</v>
      </c>
      <c r="F1537" s="114">
        <f>B1537-C1537</f>
        <v>7104.93</v>
      </c>
    </row>
    <row r="1538" spans="1:6" ht="15">
      <c r="A1538" s="2" t="s">
        <v>7</v>
      </c>
      <c r="B1538" s="100"/>
      <c r="C1538" s="102"/>
      <c r="D1538" s="104"/>
      <c r="E1538" s="104"/>
      <c r="F1538" s="106"/>
    </row>
    <row r="1539" spans="1:6" ht="15">
      <c r="A1539" s="8" t="s">
        <v>5</v>
      </c>
      <c r="B1539" s="101"/>
      <c r="C1539" s="103"/>
      <c r="D1539" s="105"/>
      <c r="E1539" s="105"/>
      <c r="F1539" s="107"/>
    </row>
    <row r="1540" spans="1:6" ht="15">
      <c r="A1540" s="25" t="s">
        <v>8</v>
      </c>
      <c r="B1540" s="85">
        <v>53790.55</v>
      </c>
      <c r="C1540" s="115">
        <v>2465.35</v>
      </c>
      <c r="D1540" s="117">
        <v>37906.68</v>
      </c>
      <c r="E1540" s="117">
        <f>B1540-D1540</f>
        <v>15883.870000000003</v>
      </c>
      <c r="F1540" s="119">
        <f>B1540-C1540</f>
        <v>51325.200000000004</v>
      </c>
    </row>
    <row r="1541" spans="1:6" ht="15">
      <c r="A1541" s="6" t="s">
        <v>5</v>
      </c>
      <c r="B1541" s="87"/>
      <c r="C1541" s="116"/>
      <c r="D1541" s="118"/>
      <c r="E1541" s="118"/>
      <c r="F1541" s="120"/>
    </row>
    <row r="1542" spans="1:6" ht="15">
      <c r="A1542" s="9" t="s">
        <v>12</v>
      </c>
      <c r="B1542" s="111">
        <v>7311.44</v>
      </c>
      <c r="C1542" s="112">
        <f>B1542*0.99238655</f>
        <v>7255.774717132</v>
      </c>
      <c r="D1542" s="113">
        <v>5152.45</v>
      </c>
      <c r="E1542" s="113">
        <f>B1542-D1542</f>
        <v>2158.99</v>
      </c>
      <c r="F1542" s="114">
        <f>B1542-C1542</f>
        <v>55.66528286799985</v>
      </c>
    </row>
    <row r="1543" spans="1:6" ht="15">
      <c r="A1543" s="2" t="s">
        <v>13</v>
      </c>
      <c r="B1543" s="100"/>
      <c r="C1543" s="102"/>
      <c r="D1543" s="104"/>
      <c r="E1543" s="104"/>
      <c r="F1543" s="106"/>
    </row>
    <row r="1544" spans="1:6" ht="15">
      <c r="A1544" s="8" t="s">
        <v>5</v>
      </c>
      <c r="B1544" s="101"/>
      <c r="C1544" s="103"/>
      <c r="D1544" s="105"/>
      <c r="E1544" s="105"/>
      <c r="F1544" s="107"/>
    </row>
    <row r="1545" spans="1:6" ht="15">
      <c r="A1545" s="4" t="s">
        <v>14</v>
      </c>
      <c r="B1545" s="85">
        <v>85868.26</v>
      </c>
      <c r="C1545" s="88">
        <f>B1545*0.99184561</f>
        <v>85168.0567193386</v>
      </c>
      <c r="D1545" s="108">
        <v>58339.51</v>
      </c>
      <c r="E1545" s="108">
        <f>B1545-D1545</f>
        <v>27528.749999999993</v>
      </c>
      <c r="F1545" s="91">
        <f>B1545-C1545</f>
        <v>700.2032806614006</v>
      </c>
    </row>
    <row r="1546" spans="1:6" ht="15">
      <c r="A1546" s="5" t="s">
        <v>15</v>
      </c>
      <c r="B1546" s="86"/>
      <c r="C1546" s="89"/>
      <c r="D1546" s="109"/>
      <c r="E1546" s="109"/>
      <c r="F1546" s="92"/>
    </row>
    <row r="1547" spans="1:6" ht="15">
      <c r="A1547" s="6" t="s">
        <v>5</v>
      </c>
      <c r="B1547" s="87"/>
      <c r="C1547" s="90"/>
      <c r="D1547" s="110"/>
      <c r="E1547" s="110"/>
      <c r="F1547" s="93"/>
    </row>
    <row r="1548" spans="1:6" ht="15">
      <c r="A1548" s="9" t="s">
        <v>16</v>
      </c>
      <c r="B1548" s="111">
        <v>12533.89</v>
      </c>
      <c r="C1548" s="112">
        <f>B1548</f>
        <v>12533.89</v>
      </c>
      <c r="D1548" s="113">
        <v>8832.77</v>
      </c>
      <c r="E1548" s="113">
        <f>B1548-D1548</f>
        <v>3701.119999999999</v>
      </c>
      <c r="F1548" s="114">
        <f>B1548-C1548</f>
        <v>0</v>
      </c>
    </row>
    <row r="1549" spans="1:6" ht="15">
      <c r="A1549" s="2" t="s">
        <v>17</v>
      </c>
      <c r="B1549" s="100"/>
      <c r="C1549" s="102"/>
      <c r="D1549" s="104"/>
      <c r="E1549" s="104"/>
      <c r="F1549" s="106"/>
    </row>
    <row r="1550" spans="1:6" ht="15">
      <c r="A1550" s="8" t="s">
        <v>5</v>
      </c>
      <c r="B1550" s="101"/>
      <c r="C1550" s="103"/>
      <c r="D1550" s="105"/>
      <c r="E1550" s="105"/>
      <c r="F1550" s="107"/>
    </row>
    <row r="1551" spans="1:6" ht="15">
      <c r="A1551" s="4" t="s">
        <v>18</v>
      </c>
      <c r="B1551" s="85">
        <v>18016.33</v>
      </c>
      <c r="C1551" s="88">
        <f>B1551*0.82310886</f>
        <v>14829.400847683803</v>
      </c>
      <c r="D1551" s="108">
        <v>12696.28</v>
      </c>
      <c r="E1551" s="108">
        <f>B1551-D1551</f>
        <v>5320.050000000001</v>
      </c>
      <c r="F1551" s="91">
        <f>B1551-C1551</f>
        <v>3186.929152316199</v>
      </c>
    </row>
    <row r="1552" spans="1:6" ht="15">
      <c r="A1552" s="5" t="s">
        <v>19</v>
      </c>
      <c r="B1552" s="86"/>
      <c r="C1552" s="89"/>
      <c r="D1552" s="109"/>
      <c r="E1552" s="109"/>
      <c r="F1552" s="92"/>
    </row>
    <row r="1553" spans="1:6" ht="15.75" thickBot="1">
      <c r="A1553" s="6" t="s">
        <v>5</v>
      </c>
      <c r="B1553" s="86"/>
      <c r="C1553" s="89"/>
      <c r="D1553" s="109"/>
      <c r="E1553" s="109"/>
      <c r="F1553" s="92"/>
    </row>
    <row r="1554" spans="1:6" ht="15.75" thickBot="1">
      <c r="A1554" s="10" t="s">
        <v>20</v>
      </c>
      <c r="B1554" s="45">
        <f>SUM(B1531:B1553)</f>
        <v>258728.17000000004</v>
      </c>
      <c r="C1554" s="45">
        <f>SUM(C1531:C1553)</f>
        <v>194053.993309134</v>
      </c>
      <c r="D1554" s="45">
        <f>SUM(D1531:D1553)</f>
        <v>180284.55</v>
      </c>
      <c r="E1554" s="45">
        <f>SUM(E1531:E1553)</f>
        <v>78443.61999999998</v>
      </c>
      <c r="F1554" s="47">
        <f>SUM(F1531:F1553)</f>
        <v>64674.17669086601</v>
      </c>
    </row>
    <row r="1555" spans="2:6" ht="15.75" thickBot="1">
      <c r="B1555" s="40"/>
      <c r="C1555" s="40"/>
      <c r="D1555" s="40"/>
      <c r="E1555" s="40"/>
      <c r="F1555" s="40"/>
    </row>
    <row r="1556" spans="1:6" ht="15">
      <c r="A1556" s="69" t="s">
        <v>21</v>
      </c>
      <c r="B1556" s="72" t="s">
        <v>88</v>
      </c>
      <c r="C1556" s="73"/>
      <c r="D1556" s="73"/>
      <c r="E1556" s="73"/>
      <c r="F1556" s="74"/>
    </row>
    <row r="1557" spans="1:6" ht="15">
      <c r="A1557" s="70"/>
      <c r="B1557" s="75"/>
      <c r="C1557" s="76"/>
      <c r="D1557" s="76"/>
      <c r="E1557" s="76"/>
      <c r="F1557" s="77"/>
    </row>
    <row r="1558" spans="1:6" ht="30.75" thickBot="1">
      <c r="A1558" s="71"/>
      <c r="B1558" s="35" t="s">
        <v>0</v>
      </c>
      <c r="C1558" s="36" t="s">
        <v>1</v>
      </c>
      <c r="D1558" s="36" t="s">
        <v>22</v>
      </c>
      <c r="E1558" s="36" t="s">
        <v>23</v>
      </c>
      <c r="F1558" s="37" t="s">
        <v>2</v>
      </c>
    </row>
    <row r="1559" spans="1:6" ht="15">
      <c r="A1559" s="12" t="s">
        <v>3</v>
      </c>
      <c r="B1559" s="78">
        <v>11926.7</v>
      </c>
      <c r="C1559" s="79">
        <f>B1559*0.99240038</f>
        <v>11836.061612146</v>
      </c>
      <c r="D1559" s="79">
        <v>8879.74</v>
      </c>
      <c r="E1559" s="79">
        <f>B1559-D1559</f>
        <v>3046.960000000001</v>
      </c>
      <c r="F1559" s="80">
        <f>B1559-C1559</f>
        <v>90.63838785400003</v>
      </c>
    </row>
    <row r="1560" spans="1:6" ht="15">
      <c r="A1560" s="12" t="s">
        <v>4</v>
      </c>
      <c r="B1560" s="58"/>
      <c r="C1560" s="61"/>
      <c r="D1560" s="61"/>
      <c r="E1560" s="61"/>
      <c r="F1560" s="64"/>
    </row>
    <row r="1561" spans="1:6" ht="15">
      <c r="A1561" s="13" t="s">
        <v>27</v>
      </c>
      <c r="B1561" s="66"/>
      <c r="C1561" s="67"/>
      <c r="D1561" s="67"/>
      <c r="E1561" s="67"/>
      <c r="F1561" s="68"/>
    </row>
    <row r="1562" spans="1:6" ht="15">
      <c r="A1562" s="14" t="s">
        <v>28</v>
      </c>
      <c r="B1562" s="48">
        <v>892</v>
      </c>
      <c r="C1562" s="51">
        <v>0</v>
      </c>
      <c r="D1562" s="51">
        <v>664.09</v>
      </c>
      <c r="E1562" s="51">
        <f>B1562-D1562</f>
        <v>227.90999999999997</v>
      </c>
      <c r="F1562" s="54">
        <f>B1562-C1562</f>
        <v>892</v>
      </c>
    </row>
    <row r="1563" spans="1:6" ht="15">
      <c r="A1563" s="15" t="s">
        <v>29</v>
      </c>
      <c r="B1563" s="49"/>
      <c r="C1563" s="52"/>
      <c r="D1563" s="52"/>
      <c r="E1563" s="52"/>
      <c r="F1563" s="55"/>
    </row>
    <row r="1564" spans="1:6" ht="15">
      <c r="A1564" s="16" t="s">
        <v>27</v>
      </c>
      <c r="B1564" s="50"/>
      <c r="C1564" s="53"/>
      <c r="D1564" s="53"/>
      <c r="E1564" s="53"/>
      <c r="F1564" s="56"/>
    </row>
    <row r="1565" spans="1:6" ht="15">
      <c r="A1565" s="11" t="s">
        <v>6</v>
      </c>
      <c r="B1565" s="57">
        <v>15716.35</v>
      </c>
      <c r="C1565" s="60">
        <v>4624.375</v>
      </c>
      <c r="D1565" s="60">
        <v>11701.23</v>
      </c>
      <c r="E1565" s="60">
        <f>B1565-D1565</f>
        <v>4015.120000000001</v>
      </c>
      <c r="F1565" s="63">
        <f>B1565-C1565</f>
        <v>11091.975</v>
      </c>
    </row>
    <row r="1566" spans="1:6" ht="15">
      <c r="A1566" s="12" t="s">
        <v>7</v>
      </c>
      <c r="B1566" s="58"/>
      <c r="C1566" s="61"/>
      <c r="D1566" s="61"/>
      <c r="E1566" s="61"/>
      <c r="F1566" s="64"/>
    </row>
    <row r="1567" spans="1:6" ht="15">
      <c r="A1567" s="13" t="s">
        <v>27</v>
      </c>
      <c r="B1567" s="66"/>
      <c r="C1567" s="67"/>
      <c r="D1567" s="67"/>
      <c r="E1567" s="67"/>
      <c r="F1567" s="68"/>
    </row>
    <row r="1568" spans="1:6" ht="15">
      <c r="A1568" s="14" t="s">
        <v>8</v>
      </c>
      <c r="B1568" s="48">
        <v>23073.05</v>
      </c>
      <c r="C1568" s="51">
        <v>1290.24</v>
      </c>
      <c r="D1568" s="51">
        <v>17178.49</v>
      </c>
      <c r="E1568" s="51">
        <f>B1568-D1568</f>
        <v>5894.559999999998</v>
      </c>
      <c r="F1568" s="54">
        <f>B1568-C1568</f>
        <v>21782.809999999998</v>
      </c>
    </row>
    <row r="1569" spans="1:6" ht="15">
      <c r="A1569" s="16" t="s">
        <v>27</v>
      </c>
      <c r="B1569" s="50"/>
      <c r="C1569" s="53"/>
      <c r="D1569" s="53"/>
      <c r="E1569" s="53"/>
      <c r="F1569" s="56"/>
    </row>
    <row r="1570" spans="1:6" ht="15">
      <c r="A1570" s="11" t="s">
        <v>12</v>
      </c>
      <c r="B1570" s="57">
        <v>3121.35</v>
      </c>
      <c r="C1570" s="60">
        <f>B1570*0.99238655</f>
        <v>3097.5857578425</v>
      </c>
      <c r="D1570" s="60">
        <v>2323.92</v>
      </c>
      <c r="E1570" s="60">
        <f>B1570-D1570</f>
        <v>797.4299999999998</v>
      </c>
      <c r="F1570" s="63">
        <f>B1570-C1570</f>
        <v>23.76424215750012</v>
      </c>
    </row>
    <row r="1571" spans="1:6" ht="15">
      <c r="A1571" s="12" t="s">
        <v>13</v>
      </c>
      <c r="B1571" s="58"/>
      <c r="C1571" s="61"/>
      <c r="D1571" s="61"/>
      <c r="E1571" s="61"/>
      <c r="F1571" s="64"/>
    </row>
    <row r="1572" spans="1:6" ht="15">
      <c r="A1572" s="13" t="s">
        <v>27</v>
      </c>
      <c r="B1572" s="66"/>
      <c r="C1572" s="67"/>
      <c r="D1572" s="67"/>
      <c r="E1572" s="67"/>
      <c r="F1572" s="68"/>
    </row>
    <row r="1573" spans="1:6" ht="15">
      <c r="A1573" s="17" t="s">
        <v>16</v>
      </c>
      <c r="B1573" s="48">
        <v>5350.65</v>
      </c>
      <c r="C1573" s="51">
        <f>B1573</f>
        <v>5350.65</v>
      </c>
      <c r="D1573" s="51">
        <v>3983.7</v>
      </c>
      <c r="E1573" s="51">
        <f>B1573-D1573</f>
        <v>1366.9499999999998</v>
      </c>
      <c r="F1573" s="54">
        <f>B1573-C1573</f>
        <v>0</v>
      </c>
    </row>
    <row r="1574" spans="1:6" ht="15">
      <c r="A1574" s="17" t="s">
        <v>17</v>
      </c>
      <c r="B1574" s="49"/>
      <c r="C1574" s="52"/>
      <c r="D1574" s="52"/>
      <c r="E1574" s="52"/>
      <c r="F1574" s="55"/>
    </row>
    <row r="1575" spans="1:6" ht="15">
      <c r="A1575" s="18" t="s">
        <v>27</v>
      </c>
      <c r="B1575" s="50"/>
      <c r="C1575" s="53"/>
      <c r="D1575" s="53"/>
      <c r="E1575" s="53"/>
      <c r="F1575" s="56"/>
    </row>
    <row r="1576" spans="1:6" ht="15">
      <c r="A1576" s="11" t="s">
        <v>18</v>
      </c>
      <c r="B1576" s="57">
        <v>7690.95</v>
      </c>
      <c r="C1576" s="60">
        <f>B1576*0.82310886</f>
        <v>6330.4890868170005</v>
      </c>
      <c r="D1576" s="60">
        <v>5726.11</v>
      </c>
      <c r="E1576" s="60">
        <f>B1576-D1576</f>
        <v>1964.8400000000001</v>
      </c>
      <c r="F1576" s="63">
        <f>B1576-C1576</f>
        <v>1360.4609131829993</v>
      </c>
    </row>
    <row r="1577" spans="1:6" ht="15">
      <c r="A1577" s="12" t="s">
        <v>19</v>
      </c>
      <c r="B1577" s="58"/>
      <c r="C1577" s="61"/>
      <c r="D1577" s="61"/>
      <c r="E1577" s="61"/>
      <c r="F1577" s="64"/>
    </row>
    <row r="1578" spans="1:6" ht="15.75" thickBot="1">
      <c r="A1578" s="13" t="s">
        <v>27</v>
      </c>
      <c r="B1578" s="59"/>
      <c r="C1578" s="62"/>
      <c r="D1578" s="62"/>
      <c r="E1578" s="62"/>
      <c r="F1578" s="65"/>
    </row>
    <row r="1579" spans="1:6" ht="15.75" thickBot="1">
      <c r="A1579" s="10" t="s">
        <v>20</v>
      </c>
      <c r="B1579" s="38">
        <f>SUM(B1559:B1578)</f>
        <v>67771.05</v>
      </c>
      <c r="C1579" s="38">
        <f>SUM(C1559:C1578)</f>
        <v>32529.401456805503</v>
      </c>
      <c r="D1579" s="38">
        <f>SUM(D1559:D1578)</f>
        <v>50457.28</v>
      </c>
      <c r="E1579" s="38">
        <f>SUM(E1559:E1578)</f>
        <v>17313.77</v>
      </c>
      <c r="F1579" s="38">
        <f>SUM(F1559:F1578)</f>
        <v>35241.6485431945</v>
      </c>
    </row>
    <row r="1580" spans="2:6" ht="15.75" thickBot="1">
      <c r="B1580" s="40"/>
      <c r="C1580" s="40"/>
      <c r="D1580" s="40"/>
      <c r="E1580" s="40"/>
      <c r="F1580" s="40"/>
    </row>
    <row r="1581" spans="1:6" ht="15">
      <c r="A1581" s="69" t="s">
        <v>21</v>
      </c>
      <c r="B1581" s="72" t="s">
        <v>89</v>
      </c>
      <c r="C1581" s="73"/>
      <c r="D1581" s="73"/>
      <c r="E1581" s="73"/>
      <c r="F1581" s="74"/>
    </row>
    <row r="1582" spans="1:6" ht="15">
      <c r="A1582" s="70"/>
      <c r="B1582" s="75"/>
      <c r="C1582" s="76"/>
      <c r="D1582" s="76"/>
      <c r="E1582" s="76"/>
      <c r="F1582" s="77"/>
    </row>
    <row r="1583" spans="1:6" ht="30.75" thickBot="1">
      <c r="A1583" s="71"/>
      <c r="B1583" s="35" t="s">
        <v>0</v>
      </c>
      <c r="C1583" s="36" t="s">
        <v>1</v>
      </c>
      <c r="D1583" s="36" t="s">
        <v>22</v>
      </c>
      <c r="E1583" s="36" t="s">
        <v>23</v>
      </c>
      <c r="F1583" s="37" t="s">
        <v>2</v>
      </c>
    </row>
    <row r="1584" spans="1:6" ht="15">
      <c r="A1584" s="12" t="s">
        <v>3</v>
      </c>
      <c r="B1584" s="78">
        <v>11878.2</v>
      </c>
      <c r="C1584" s="79">
        <f>B1584*0.99240038</f>
        <v>11787.930193716</v>
      </c>
      <c r="D1584" s="79">
        <v>8761.36</v>
      </c>
      <c r="E1584" s="79">
        <f>B1584-D1584</f>
        <v>3116.84</v>
      </c>
      <c r="F1584" s="80">
        <f>B1584-C1584</f>
        <v>90.26980628400088</v>
      </c>
    </row>
    <row r="1585" spans="1:6" ht="15">
      <c r="A1585" s="12" t="s">
        <v>4</v>
      </c>
      <c r="B1585" s="58"/>
      <c r="C1585" s="61"/>
      <c r="D1585" s="61"/>
      <c r="E1585" s="61"/>
      <c r="F1585" s="64"/>
    </row>
    <row r="1586" spans="1:6" ht="15">
      <c r="A1586" s="13" t="s">
        <v>27</v>
      </c>
      <c r="B1586" s="66"/>
      <c r="C1586" s="67"/>
      <c r="D1586" s="67"/>
      <c r="E1586" s="67"/>
      <c r="F1586" s="68"/>
    </row>
    <row r="1587" spans="1:6" ht="15">
      <c r="A1587" s="14" t="s">
        <v>28</v>
      </c>
      <c r="B1587" s="48">
        <v>888.4</v>
      </c>
      <c r="C1587" s="51">
        <v>0</v>
      </c>
      <c r="D1587" s="51">
        <v>655.29</v>
      </c>
      <c r="E1587" s="51">
        <f>B1587-D1587</f>
        <v>233.11</v>
      </c>
      <c r="F1587" s="54">
        <f>B1587-C1587</f>
        <v>888.4</v>
      </c>
    </row>
    <row r="1588" spans="1:6" ht="15">
      <c r="A1588" s="15" t="s">
        <v>29</v>
      </c>
      <c r="B1588" s="49"/>
      <c r="C1588" s="52"/>
      <c r="D1588" s="52"/>
      <c r="E1588" s="52"/>
      <c r="F1588" s="55"/>
    </row>
    <row r="1589" spans="1:6" ht="15">
      <c r="A1589" s="16" t="s">
        <v>27</v>
      </c>
      <c r="B1589" s="50"/>
      <c r="C1589" s="53"/>
      <c r="D1589" s="53"/>
      <c r="E1589" s="53"/>
      <c r="F1589" s="56"/>
    </row>
    <row r="1590" spans="1:6" ht="15">
      <c r="A1590" s="11" t="s">
        <v>6</v>
      </c>
      <c r="B1590" s="57">
        <v>15652.55</v>
      </c>
      <c r="C1590" s="60">
        <v>6934.725</v>
      </c>
      <c r="D1590" s="60">
        <v>11545.33</v>
      </c>
      <c r="E1590" s="60">
        <f>B1590-D1590</f>
        <v>4107.219999999999</v>
      </c>
      <c r="F1590" s="63">
        <f>B1590-C1590</f>
        <v>8717.824999999999</v>
      </c>
    </row>
    <row r="1591" spans="1:6" ht="15">
      <c r="A1591" s="12" t="s">
        <v>7</v>
      </c>
      <c r="B1591" s="58"/>
      <c r="C1591" s="61"/>
      <c r="D1591" s="61"/>
      <c r="E1591" s="61"/>
      <c r="F1591" s="64"/>
    </row>
    <row r="1592" spans="1:6" ht="15">
      <c r="A1592" s="13" t="s">
        <v>27</v>
      </c>
      <c r="B1592" s="66"/>
      <c r="C1592" s="67"/>
      <c r="D1592" s="67"/>
      <c r="E1592" s="67"/>
      <c r="F1592" s="68"/>
    </row>
    <row r="1593" spans="1:6" ht="15">
      <c r="A1593" s="14" t="s">
        <v>8</v>
      </c>
      <c r="B1593" s="48">
        <v>22979.15</v>
      </c>
      <c r="C1593" s="51">
        <v>0</v>
      </c>
      <c r="D1593" s="51">
        <v>16949.44</v>
      </c>
      <c r="E1593" s="51">
        <f>B1593-D1593</f>
        <v>6029.710000000003</v>
      </c>
      <c r="F1593" s="54">
        <f>B1593-C1593</f>
        <v>22979.15</v>
      </c>
    </row>
    <row r="1594" spans="1:6" ht="15">
      <c r="A1594" s="16" t="s">
        <v>27</v>
      </c>
      <c r="B1594" s="50"/>
      <c r="C1594" s="53"/>
      <c r="D1594" s="53"/>
      <c r="E1594" s="53"/>
      <c r="F1594" s="56"/>
    </row>
    <row r="1595" spans="1:6" ht="15">
      <c r="A1595" s="11" t="s">
        <v>12</v>
      </c>
      <c r="B1595" s="57">
        <v>3108.55</v>
      </c>
      <c r="C1595" s="60">
        <f>B1595*0.99238655</f>
        <v>3084.8832100025</v>
      </c>
      <c r="D1595" s="60">
        <v>2292.85</v>
      </c>
      <c r="E1595" s="60">
        <f>B1595-D1595</f>
        <v>815.7000000000003</v>
      </c>
      <c r="F1595" s="63">
        <f>B1595-C1595</f>
        <v>23.666789997500018</v>
      </c>
    </row>
    <row r="1596" spans="1:6" ht="15">
      <c r="A1596" s="12" t="s">
        <v>13</v>
      </c>
      <c r="B1596" s="58"/>
      <c r="C1596" s="61"/>
      <c r="D1596" s="61"/>
      <c r="E1596" s="61"/>
      <c r="F1596" s="64"/>
    </row>
    <row r="1597" spans="1:6" ht="15">
      <c r="A1597" s="13" t="s">
        <v>27</v>
      </c>
      <c r="B1597" s="66"/>
      <c r="C1597" s="67"/>
      <c r="D1597" s="67"/>
      <c r="E1597" s="67"/>
      <c r="F1597" s="68"/>
    </row>
    <row r="1598" spans="1:6" ht="15">
      <c r="A1598" s="17" t="s">
        <v>16</v>
      </c>
      <c r="B1598" s="48">
        <v>5328.7</v>
      </c>
      <c r="C1598" s="51">
        <f>B1598</f>
        <v>5328.7</v>
      </c>
      <c r="D1598" s="51">
        <v>3930.44</v>
      </c>
      <c r="E1598" s="51">
        <f>B1598-D1598</f>
        <v>1398.2599999999998</v>
      </c>
      <c r="F1598" s="54">
        <f>B1598-C1598</f>
        <v>0</v>
      </c>
    </row>
    <row r="1599" spans="1:6" ht="15">
      <c r="A1599" s="17" t="s">
        <v>17</v>
      </c>
      <c r="B1599" s="49"/>
      <c r="C1599" s="52"/>
      <c r="D1599" s="52"/>
      <c r="E1599" s="52"/>
      <c r="F1599" s="55"/>
    </row>
    <row r="1600" spans="1:6" ht="15">
      <c r="A1600" s="18" t="s">
        <v>27</v>
      </c>
      <c r="B1600" s="50"/>
      <c r="C1600" s="53"/>
      <c r="D1600" s="53"/>
      <c r="E1600" s="53"/>
      <c r="F1600" s="56"/>
    </row>
    <row r="1601" spans="1:6" ht="15">
      <c r="A1601" s="11" t="s">
        <v>18</v>
      </c>
      <c r="B1601" s="57">
        <v>7659.7</v>
      </c>
      <c r="C1601" s="60">
        <f>B1601*0.82310886</f>
        <v>6304.766934942</v>
      </c>
      <c r="D1601" s="60">
        <v>5649.78</v>
      </c>
      <c r="E1601" s="60">
        <f>B1601-D1601</f>
        <v>2009.92</v>
      </c>
      <c r="F1601" s="63">
        <f>B1601-C1601</f>
        <v>1354.9330650579996</v>
      </c>
    </row>
    <row r="1602" spans="1:6" ht="15">
      <c r="A1602" s="12" t="s">
        <v>19</v>
      </c>
      <c r="B1602" s="58"/>
      <c r="C1602" s="61"/>
      <c r="D1602" s="61"/>
      <c r="E1602" s="61"/>
      <c r="F1602" s="64"/>
    </row>
    <row r="1603" spans="1:6" ht="15.75" thickBot="1">
      <c r="A1603" s="13" t="s">
        <v>27</v>
      </c>
      <c r="B1603" s="59"/>
      <c r="C1603" s="62"/>
      <c r="D1603" s="62"/>
      <c r="E1603" s="62"/>
      <c r="F1603" s="65"/>
    </row>
    <row r="1604" spans="1:6" ht="15.75" thickBot="1">
      <c r="A1604" s="10" t="s">
        <v>20</v>
      </c>
      <c r="B1604" s="38">
        <f>SUM(B1584:B1603)</f>
        <v>67495.25</v>
      </c>
      <c r="C1604" s="38">
        <f>SUM(C1584:C1603)</f>
        <v>33441.0053386605</v>
      </c>
      <c r="D1604" s="38">
        <f>SUM(D1584:D1603)</f>
        <v>49784.49</v>
      </c>
      <c r="E1604" s="38">
        <f>SUM(E1584:E1603)</f>
        <v>17710.760000000002</v>
      </c>
      <c r="F1604" s="38">
        <f>SUM(F1584:F1603)</f>
        <v>34054.2446613395</v>
      </c>
    </row>
    <row r="1605" spans="2:6" ht="15.75" thickBot="1">
      <c r="B1605" s="40"/>
      <c r="C1605" s="40"/>
      <c r="D1605" s="40"/>
      <c r="E1605" s="40"/>
      <c r="F1605" s="40"/>
    </row>
    <row r="1606" spans="1:6" ht="15">
      <c r="A1606" s="69" t="s">
        <v>21</v>
      </c>
      <c r="B1606" s="72" t="s">
        <v>90</v>
      </c>
      <c r="C1606" s="73"/>
      <c r="D1606" s="73"/>
      <c r="E1606" s="73"/>
      <c r="F1606" s="74"/>
    </row>
    <row r="1607" spans="1:6" ht="15">
      <c r="A1607" s="70"/>
      <c r="B1607" s="75"/>
      <c r="C1607" s="76"/>
      <c r="D1607" s="76"/>
      <c r="E1607" s="76"/>
      <c r="F1607" s="77"/>
    </row>
    <row r="1608" spans="1:6" ht="30.75" thickBot="1">
      <c r="A1608" s="71"/>
      <c r="B1608" s="35" t="s">
        <v>0</v>
      </c>
      <c r="C1608" s="36" t="s">
        <v>1</v>
      </c>
      <c r="D1608" s="36" t="s">
        <v>22</v>
      </c>
      <c r="E1608" s="36" t="s">
        <v>23</v>
      </c>
      <c r="F1608" s="37" t="s">
        <v>2</v>
      </c>
    </row>
    <row r="1609" spans="1:6" ht="15">
      <c r="A1609" s="12" t="s">
        <v>3</v>
      </c>
      <c r="B1609" s="78">
        <v>15145.34</v>
      </c>
      <c r="C1609" s="79">
        <f>B1609*0.99240038</f>
        <v>15030.2411712292</v>
      </c>
      <c r="D1609" s="79">
        <v>9852.71</v>
      </c>
      <c r="E1609" s="79">
        <f>B1609-D1609</f>
        <v>5292.630000000001</v>
      </c>
      <c r="F1609" s="80">
        <f>B1609-C1609</f>
        <v>115.09882877080054</v>
      </c>
    </row>
    <row r="1610" spans="1:6" ht="15">
      <c r="A1610" s="12" t="s">
        <v>4</v>
      </c>
      <c r="B1610" s="58"/>
      <c r="C1610" s="61"/>
      <c r="D1610" s="61"/>
      <c r="E1610" s="61"/>
      <c r="F1610" s="64"/>
    </row>
    <row r="1611" spans="1:6" ht="15">
      <c r="A1611" s="13" t="s">
        <v>27</v>
      </c>
      <c r="B1611" s="66"/>
      <c r="C1611" s="67"/>
      <c r="D1611" s="67"/>
      <c r="E1611" s="67"/>
      <c r="F1611" s="68"/>
    </row>
    <row r="1612" spans="1:6" ht="15">
      <c r="A1612" s="14" t="s">
        <v>28</v>
      </c>
      <c r="B1612" s="48">
        <v>1132.39</v>
      </c>
      <c r="C1612" s="51">
        <v>0</v>
      </c>
      <c r="D1612" s="51">
        <v>736.71</v>
      </c>
      <c r="E1612" s="51">
        <f>B1612-D1612</f>
        <v>395.68000000000006</v>
      </c>
      <c r="F1612" s="54">
        <f>B1612-C1612</f>
        <v>1132.39</v>
      </c>
    </row>
    <row r="1613" spans="1:6" ht="15">
      <c r="A1613" s="15" t="s">
        <v>29</v>
      </c>
      <c r="B1613" s="49"/>
      <c r="C1613" s="52"/>
      <c r="D1613" s="52"/>
      <c r="E1613" s="52"/>
      <c r="F1613" s="55"/>
    </row>
    <row r="1614" spans="1:6" ht="15">
      <c r="A1614" s="16" t="s">
        <v>27</v>
      </c>
      <c r="B1614" s="50"/>
      <c r="C1614" s="53"/>
      <c r="D1614" s="53"/>
      <c r="E1614" s="53"/>
      <c r="F1614" s="56"/>
    </row>
    <row r="1615" spans="1:6" ht="15">
      <c r="A1615" s="11" t="s">
        <v>6</v>
      </c>
      <c r="B1615" s="57">
        <v>19957.66</v>
      </c>
      <c r="C1615" s="60">
        <v>17902.53</v>
      </c>
      <c r="D1615" s="60">
        <v>12983.34</v>
      </c>
      <c r="E1615" s="60">
        <f>B1615-D1615</f>
        <v>6974.32</v>
      </c>
      <c r="F1615" s="63">
        <f>B1615-C1615</f>
        <v>2055.130000000001</v>
      </c>
    </row>
    <row r="1616" spans="1:6" ht="15">
      <c r="A1616" s="12" t="s">
        <v>7</v>
      </c>
      <c r="B1616" s="58"/>
      <c r="C1616" s="61"/>
      <c r="D1616" s="61"/>
      <c r="E1616" s="61"/>
      <c r="F1616" s="64"/>
    </row>
    <row r="1617" spans="1:6" ht="15">
      <c r="A1617" s="13" t="s">
        <v>27</v>
      </c>
      <c r="B1617" s="66"/>
      <c r="C1617" s="67"/>
      <c r="D1617" s="67"/>
      <c r="E1617" s="67"/>
      <c r="F1617" s="68"/>
    </row>
    <row r="1618" spans="1:6" ht="15">
      <c r="A1618" s="14" t="s">
        <v>8</v>
      </c>
      <c r="B1618" s="48">
        <v>29299.45</v>
      </c>
      <c r="C1618" s="51">
        <v>5986.33</v>
      </c>
      <c r="D1618" s="51">
        <v>19060.55</v>
      </c>
      <c r="E1618" s="51">
        <f>B1618-D1618</f>
        <v>10238.900000000001</v>
      </c>
      <c r="F1618" s="54">
        <f>B1618-C1618</f>
        <v>23313.120000000003</v>
      </c>
    </row>
    <row r="1619" spans="1:6" ht="15">
      <c r="A1619" s="16" t="s">
        <v>27</v>
      </c>
      <c r="B1619" s="50"/>
      <c r="C1619" s="53"/>
      <c r="D1619" s="53"/>
      <c r="E1619" s="53"/>
      <c r="F1619" s="56"/>
    </row>
    <row r="1620" spans="1:6" ht="15">
      <c r="A1620" s="11" t="s">
        <v>12</v>
      </c>
      <c r="B1620" s="57">
        <v>3963.18</v>
      </c>
      <c r="C1620" s="60">
        <f>B1620*0.99238655</f>
        <v>3933.006527229</v>
      </c>
      <c r="D1620" s="60">
        <v>2578.25</v>
      </c>
      <c r="E1620" s="60">
        <f>B1620-D1620</f>
        <v>1384.9299999999998</v>
      </c>
      <c r="F1620" s="63">
        <f>B1620-C1620</f>
        <v>30.17347277099998</v>
      </c>
    </row>
    <row r="1621" spans="1:6" ht="15">
      <c r="A1621" s="12" t="s">
        <v>13</v>
      </c>
      <c r="B1621" s="58"/>
      <c r="C1621" s="61"/>
      <c r="D1621" s="61"/>
      <c r="E1621" s="61"/>
      <c r="F1621" s="64"/>
    </row>
    <row r="1622" spans="1:6" ht="15">
      <c r="A1622" s="13" t="s">
        <v>27</v>
      </c>
      <c r="B1622" s="66"/>
      <c r="C1622" s="67"/>
      <c r="D1622" s="67"/>
      <c r="E1622" s="67"/>
      <c r="F1622" s="68"/>
    </row>
    <row r="1623" spans="1:6" ht="15">
      <c r="A1623" s="17" t="s">
        <v>16</v>
      </c>
      <c r="B1623" s="48">
        <v>6794.06</v>
      </c>
      <c r="C1623" s="51">
        <f>B1623</f>
        <v>6794.06</v>
      </c>
      <c r="D1623" s="51">
        <v>4419.86</v>
      </c>
      <c r="E1623" s="51">
        <f>B1623-D1623</f>
        <v>2374.2000000000007</v>
      </c>
      <c r="F1623" s="54">
        <f>B1623-C1623</f>
        <v>0</v>
      </c>
    </row>
    <row r="1624" spans="1:6" ht="15">
      <c r="A1624" s="17" t="s">
        <v>17</v>
      </c>
      <c r="B1624" s="49"/>
      <c r="C1624" s="52"/>
      <c r="D1624" s="52"/>
      <c r="E1624" s="52"/>
      <c r="F1624" s="55"/>
    </row>
    <row r="1625" spans="1:6" ht="15">
      <c r="A1625" s="18" t="s">
        <v>27</v>
      </c>
      <c r="B1625" s="50"/>
      <c r="C1625" s="53"/>
      <c r="D1625" s="53"/>
      <c r="E1625" s="53"/>
      <c r="F1625" s="56"/>
    </row>
    <row r="1626" spans="1:6" ht="15">
      <c r="A1626" s="11" t="s">
        <v>18</v>
      </c>
      <c r="B1626" s="57">
        <v>9766.66</v>
      </c>
      <c r="C1626" s="60">
        <f>B1626*0.82310886</f>
        <v>8039.024378607601</v>
      </c>
      <c r="D1626" s="60">
        <v>6353.66</v>
      </c>
      <c r="E1626" s="60">
        <f>B1626-D1626</f>
        <v>3413</v>
      </c>
      <c r="F1626" s="63">
        <f>B1626-C1626</f>
        <v>1727.6356213923991</v>
      </c>
    </row>
    <row r="1627" spans="1:6" ht="15">
      <c r="A1627" s="12" t="s">
        <v>19</v>
      </c>
      <c r="B1627" s="58"/>
      <c r="C1627" s="61"/>
      <c r="D1627" s="61"/>
      <c r="E1627" s="61"/>
      <c r="F1627" s="64"/>
    </row>
    <row r="1628" spans="1:6" ht="15.75" thickBot="1">
      <c r="A1628" s="13" t="s">
        <v>27</v>
      </c>
      <c r="B1628" s="59"/>
      <c r="C1628" s="62"/>
      <c r="D1628" s="62"/>
      <c r="E1628" s="62"/>
      <c r="F1628" s="65"/>
    </row>
    <row r="1629" spans="1:6" ht="15.75" thickBot="1">
      <c r="A1629" s="10" t="s">
        <v>20</v>
      </c>
      <c r="B1629" s="38">
        <f>SUM(B1609:B1628)</f>
        <v>86058.73999999999</v>
      </c>
      <c r="C1629" s="38">
        <f>SUM(C1609:C1628)</f>
        <v>57685.1920770658</v>
      </c>
      <c r="D1629" s="38">
        <f>SUM(D1609:D1628)</f>
        <v>55985.08</v>
      </c>
      <c r="E1629" s="38">
        <f>SUM(E1609:E1628)</f>
        <v>30073.660000000003</v>
      </c>
      <c r="F1629" s="38">
        <f>SUM(F1609:F1628)</f>
        <v>28373.5479229342</v>
      </c>
    </row>
    <row r="1630" spans="2:6" ht="15.75" thickBot="1">
      <c r="B1630" s="40"/>
      <c r="C1630" s="40"/>
      <c r="D1630" s="40"/>
      <c r="E1630" s="40"/>
      <c r="F1630" s="40"/>
    </row>
    <row r="1631" spans="1:6" ht="15">
      <c r="A1631" s="69" t="s">
        <v>21</v>
      </c>
      <c r="B1631" s="72" t="s">
        <v>91</v>
      </c>
      <c r="C1631" s="73"/>
      <c r="D1631" s="73"/>
      <c r="E1631" s="73"/>
      <c r="F1631" s="74"/>
    </row>
    <row r="1632" spans="1:6" ht="15">
      <c r="A1632" s="70"/>
      <c r="B1632" s="75"/>
      <c r="C1632" s="76"/>
      <c r="D1632" s="76"/>
      <c r="E1632" s="76"/>
      <c r="F1632" s="77"/>
    </row>
    <row r="1633" spans="1:6" ht="30.75" thickBot="1">
      <c r="A1633" s="71"/>
      <c r="B1633" s="35" t="s">
        <v>0</v>
      </c>
      <c r="C1633" s="36" t="s">
        <v>1</v>
      </c>
      <c r="D1633" s="36" t="s">
        <v>22</v>
      </c>
      <c r="E1633" s="36" t="s">
        <v>23</v>
      </c>
      <c r="F1633" s="37" t="s">
        <v>2</v>
      </c>
    </row>
    <row r="1634" spans="1:6" ht="15">
      <c r="A1634" s="12" t="s">
        <v>3</v>
      </c>
      <c r="B1634" s="78">
        <v>11698.39</v>
      </c>
      <c r="C1634" s="79">
        <f>B1634*0.99240038</f>
        <v>11609.4866813882</v>
      </c>
      <c r="D1634" s="79">
        <v>8194.82</v>
      </c>
      <c r="E1634" s="79">
        <f>B1634-D1634</f>
        <v>3503.5699999999997</v>
      </c>
      <c r="F1634" s="80">
        <f>B1634-C1634</f>
        <v>88.90331861179948</v>
      </c>
    </row>
    <row r="1635" spans="1:6" ht="15">
      <c r="A1635" s="12" t="s">
        <v>4</v>
      </c>
      <c r="B1635" s="58"/>
      <c r="C1635" s="61"/>
      <c r="D1635" s="61"/>
      <c r="E1635" s="61"/>
      <c r="F1635" s="64"/>
    </row>
    <row r="1636" spans="1:6" ht="15">
      <c r="A1636" s="13" t="s">
        <v>27</v>
      </c>
      <c r="B1636" s="66"/>
      <c r="C1636" s="67"/>
      <c r="D1636" s="67"/>
      <c r="E1636" s="67"/>
      <c r="F1636" s="68"/>
    </row>
    <row r="1637" spans="1:6" ht="15">
      <c r="A1637" s="14" t="s">
        <v>28</v>
      </c>
      <c r="B1637" s="48">
        <v>874.88</v>
      </c>
      <c r="C1637" s="51">
        <v>0</v>
      </c>
      <c r="D1637" s="51">
        <v>612.88</v>
      </c>
      <c r="E1637" s="51">
        <f>B1637-D1637</f>
        <v>262</v>
      </c>
      <c r="F1637" s="54">
        <f>B1637-C1637</f>
        <v>874.88</v>
      </c>
    </row>
    <row r="1638" spans="1:6" ht="15">
      <c r="A1638" s="15" t="s">
        <v>29</v>
      </c>
      <c r="B1638" s="49"/>
      <c r="C1638" s="52"/>
      <c r="D1638" s="52"/>
      <c r="E1638" s="52"/>
      <c r="F1638" s="55"/>
    </row>
    <row r="1639" spans="1:6" ht="15">
      <c r="A1639" s="16" t="s">
        <v>27</v>
      </c>
      <c r="B1639" s="50"/>
      <c r="C1639" s="53"/>
      <c r="D1639" s="53"/>
      <c r="E1639" s="53"/>
      <c r="F1639" s="56"/>
    </row>
    <row r="1640" spans="1:6" ht="15">
      <c r="A1640" s="11" t="s">
        <v>6</v>
      </c>
      <c r="B1640" s="57">
        <v>15415.38</v>
      </c>
      <c r="C1640" s="60">
        <v>6150.196</v>
      </c>
      <c r="D1640" s="60">
        <v>10798.66</v>
      </c>
      <c r="E1640" s="60">
        <f>B1640-D1640</f>
        <v>4616.719999999999</v>
      </c>
      <c r="F1640" s="63">
        <f>B1640-C1640</f>
        <v>9265.184</v>
      </c>
    </row>
    <row r="1641" spans="1:6" ht="15">
      <c r="A1641" s="12" t="s">
        <v>7</v>
      </c>
      <c r="B1641" s="58"/>
      <c r="C1641" s="61"/>
      <c r="D1641" s="61"/>
      <c r="E1641" s="61"/>
      <c r="F1641" s="64"/>
    </row>
    <row r="1642" spans="1:6" ht="15">
      <c r="A1642" s="13" t="s">
        <v>27</v>
      </c>
      <c r="B1642" s="66"/>
      <c r="C1642" s="67"/>
      <c r="D1642" s="67"/>
      <c r="E1642" s="67"/>
      <c r="F1642" s="68"/>
    </row>
    <row r="1643" spans="1:6" ht="15">
      <c r="A1643" s="14" t="s">
        <v>8</v>
      </c>
      <c r="B1643" s="48">
        <v>22631.04</v>
      </c>
      <c r="C1643" s="51">
        <v>2246.14</v>
      </c>
      <c r="D1643" s="51">
        <v>15853.28</v>
      </c>
      <c r="E1643" s="51">
        <f>B1643-D1643</f>
        <v>6777.76</v>
      </c>
      <c r="F1643" s="54">
        <f>B1643-C1643</f>
        <v>20384.9</v>
      </c>
    </row>
    <row r="1644" spans="1:6" ht="15">
      <c r="A1644" s="16" t="s">
        <v>27</v>
      </c>
      <c r="B1644" s="50"/>
      <c r="C1644" s="53"/>
      <c r="D1644" s="53"/>
      <c r="E1644" s="53"/>
      <c r="F1644" s="56"/>
    </row>
    <row r="1645" spans="1:6" ht="15">
      <c r="A1645" s="11" t="s">
        <v>12</v>
      </c>
      <c r="B1645" s="57">
        <v>3061.4</v>
      </c>
      <c r="C1645" s="60">
        <f>B1645*0.99238655</f>
        <v>3038.09218417</v>
      </c>
      <c r="D1645" s="60">
        <v>2144.56</v>
      </c>
      <c r="E1645" s="60">
        <f>B1645-D1645</f>
        <v>916.8400000000001</v>
      </c>
      <c r="F1645" s="63">
        <f>B1645-C1645</f>
        <v>23.30781582999998</v>
      </c>
    </row>
    <row r="1646" spans="1:6" ht="15">
      <c r="A1646" s="12" t="s">
        <v>13</v>
      </c>
      <c r="B1646" s="58"/>
      <c r="C1646" s="61"/>
      <c r="D1646" s="61"/>
      <c r="E1646" s="61"/>
      <c r="F1646" s="64"/>
    </row>
    <row r="1647" spans="1:6" ht="15">
      <c r="A1647" s="13" t="s">
        <v>27</v>
      </c>
      <c r="B1647" s="66"/>
      <c r="C1647" s="67"/>
      <c r="D1647" s="67"/>
      <c r="E1647" s="67"/>
      <c r="F1647" s="68"/>
    </row>
    <row r="1648" spans="1:6" ht="15">
      <c r="A1648" s="17" t="s">
        <v>16</v>
      </c>
      <c r="B1648" s="48">
        <v>5247.88</v>
      </c>
      <c r="C1648" s="51">
        <f>B1648</f>
        <v>5247.88</v>
      </c>
      <c r="D1648" s="51">
        <v>3676.2</v>
      </c>
      <c r="E1648" s="51">
        <f>B1648-D1648</f>
        <v>1571.6800000000003</v>
      </c>
      <c r="F1648" s="54">
        <f>B1648-C1648</f>
        <v>0</v>
      </c>
    </row>
    <row r="1649" spans="1:6" ht="15">
      <c r="A1649" s="17" t="s">
        <v>17</v>
      </c>
      <c r="B1649" s="49"/>
      <c r="C1649" s="52"/>
      <c r="D1649" s="52"/>
      <c r="E1649" s="52"/>
      <c r="F1649" s="55"/>
    </row>
    <row r="1650" spans="1:6" ht="15">
      <c r="A1650" s="18" t="s">
        <v>27</v>
      </c>
      <c r="B1650" s="50"/>
      <c r="C1650" s="53"/>
      <c r="D1650" s="53"/>
      <c r="E1650" s="53"/>
      <c r="F1650" s="56"/>
    </row>
    <row r="1651" spans="1:6" ht="15">
      <c r="A1651" s="11" t="s">
        <v>18</v>
      </c>
      <c r="B1651" s="57">
        <v>7543.56</v>
      </c>
      <c r="C1651" s="60">
        <f>B1651*0.82310886</f>
        <v>6209.1710719416005</v>
      </c>
      <c r="D1651" s="60">
        <v>5284.35</v>
      </c>
      <c r="E1651" s="60">
        <f>B1651-D1651</f>
        <v>2259.21</v>
      </c>
      <c r="F1651" s="63">
        <f>B1651-C1651</f>
        <v>1334.3889280583999</v>
      </c>
    </row>
    <row r="1652" spans="1:6" ht="15">
      <c r="A1652" s="12" t="s">
        <v>19</v>
      </c>
      <c r="B1652" s="58"/>
      <c r="C1652" s="61"/>
      <c r="D1652" s="61"/>
      <c r="E1652" s="61"/>
      <c r="F1652" s="64"/>
    </row>
    <row r="1653" spans="1:6" ht="15.75" thickBot="1">
      <c r="A1653" s="13" t="s">
        <v>27</v>
      </c>
      <c r="B1653" s="59"/>
      <c r="C1653" s="62"/>
      <c r="D1653" s="62"/>
      <c r="E1653" s="62"/>
      <c r="F1653" s="65"/>
    </row>
    <row r="1654" spans="1:6" ht="15.75" thickBot="1">
      <c r="A1654" s="10" t="s">
        <v>20</v>
      </c>
      <c r="B1654" s="38">
        <f>SUM(B1634:B1653)</f>
        <v>66472.53</v>
      </c>
      <c r="C1654" s="38">
        <f>SUM(C1634:C1653)</f>
        <v>34500.9659374998</v>
      </c>
      <c r="D1654" s="38">
        <f>SUM(D1634:D1653)</f>
        <v>46564.74999999999</v>
      </c>
      <c r="E1654" s="38">
        <f>SUM(E1634:E1653)</f>
        <v>19907.78</v>
      </c>
      <c r="F1654" s="38">
        <f>SUM(F1634:F1653)</f>
        <v>31971.5640625002</v>
      </c>
    </row>
    <row r="1655" spans="2:6" ht="15.75" thickBot="1">
      <c r="B1655" s="40"/>
      <c r="C1655" s="40"/>
      <c r="D1655" s="40"/>
      <c r="E1655" s="40"/>
      <c r="F1655" s="40"/>
    </row>
    <row r="1656" spans="1:6" ht="15">
      <c r="A1656" s="69" t="s">
        <v>21</v>
      </c>
      <c r="B1656" s="72" t="s">
        <v>92</v>
      </c>
      <c r="C1656" s="73"/>
      <c r="D1656" s="73"/>
      <c r="E1656" s="73"/>
      <c r="F1656" s="74"/>
    </row>
    <row r="1657" spans="1:6" ht="15">
      <c r="A1657" s="70"/>
      <c r="B1657" s="75"/>
      <c r="C1657" s="76"/>
      <c r="D1657" s="76"/>
      <c r="E1657" s="76"/>
      <c r="F1657" s="77"/>
    </row>
    <row r="1658" spans="1:6" ht="30.75" thickBot="1">
      <c r="A1658" s="71"/>
      <c r="B1658" s="35" t="s">
        <v>0</v>
      </c>
      <c r="C1658" s="36" t="s">
        <v>1</v>
      </c>
      <c r="D1658" s="36" t="s">
        <v>22</v>
      </c>
      <c r="E1658" s="36" t="s">
        <v>23</v>
      </c>
      <c r="F1658" s="37" t="s">
        <v>2</v>
      </c>
    </row>
    <row r="1659" spans="1:6" ht="15">
      <c r="A1659" s="12" t="s">
        <v>3</v>
      </c>
      <c r="B1659" s="78">
        <v>12277.65</v>
      </c>
      <c r="C1659" s="79">
        <f>B1659*0.99240038</f>
        <v>12184.344525507</v>
      </c>
      <c r="D1659" s="79">
        <v>8723.78</v>
      </c>
      <c r="E1659" s="79">
        <f>B1659-D1659</f>
        <v>3553.869999999999</v>
      </c>
      <c r="F1659" s="80">
        <f>B1659-C1659</f>
        <v>93.30547449299956</v>
      </c>
    </row>
    <row r="1660" spans="1:6" ht="15">
      <c r="A1660" s="12" t="s">
        <v>4</v>
      </c>
      <c r="B1660" s="58"/>
      <c r="C1660" s="61"/>
      <c r="D1660" s="61"/>
      <c r="E1660" s="61"/>
      <c r="F1660" s="64"/>
    </row>
    <row r="1661" spans="1:6" ht="15">
      <c r="A1661" s="13" t="s">
        <v>27</v>
      </c>
      <c r="B1661" s="66"/>
      <c r="C1661" s="67"/>
      <c r="D1661" s="67"/>
      <c r="E1661" s="67"/>
      <c r="F1661" s="68"/>
    </row>
    <row r="1662" spans="1:6" ht="15">
      <c r="A1662" s="14" t="s">
        <v>28</v>
      </c>
      <c r="B1662" s="48">
        <v>917.87</v>
      </c>
      <c r="C1662" s="51">
        <v>0</v>
      </c>
      <c r="D1662" s="51">
        <v>652.2</v>
      </c>
      <c r="E1662" s="51">
        <f>B1662-D1662</f>
        <v>265.66999999999996</v>
      </c>
      <c r="F1662" s="54">
        <f>B1662-C1662</f>
        <v>917.87</v>
      </c>
    </row>
    <row r="1663" spans="1:6" ht="15">
      <c r="A1663" s="15" t="s">
        <v>29</v>
      </c>
      <c r="B1663" s="49"/>
      <c r="C1663" s="52"/>
      <c r="D1663" s="52"/>
      <c r="E1663" s="52"/>
      <c r="F1663" s="55"/>
    </row>
    <row r="1664" spans="1:6" ht="15">
      <c r="A1664" s="16" t="s">
        <v>27</v>
      </c>
      <c r="B1664" s="50"/>
      <c r="C1664" s="53"/>
      <c r="D1664" s="53"/>
      <c r="E1664" s="53"/>
      <c r="F1664" s="56"/>
    </row>
    <row r="1665" spans="1:6" ht="15">
      <c r="A1665" s="11" t="s">
        <v>6</v>
      </c>
      <c r="B1665" s="57">
        <v>16178.73</v>
      </c>
      <c r="C1665" s="60">
        <v>15498.39</v>
      </c>
      <c r="D1665" s="60">
        <v>11495.65</v>
      </c>
      <c r="E1665" s="60">
        <f>B1665-D1665</f>
        <v>4683.08</v>
      </c>
      <c r="F1665" s="63">
        <f>B1665-C1665</f>
        <v>680.3400000000001</v>
      </c>
    </row>
    <row r="1666" spans="1:6" ht="15">
      <c r="A1666" s="12" t="s">
        <v>7</v>
      </c>
      <c r="B1666" s="58"/>
      <c r="C1666" s="61"/>
      <c r="D1666" s="61"/>
      <c r="E1666" s="61"/>
      <c r="F1666" s="64"/>
    </row>
    <row r="1667" spans="1:6" ht="15">
      <c r="A1667" s="13" t="s">
        <v>27</v>
      </c>
      <c r="B1667" s="66"/>
      <c r="C1667" s="67"/>
      <c r="D1667" s="67"/>
      <c r="E1667" s="67"/>
      <c r="F1667" s="68"/>
    </row>
    <row r="1668" spans="1:6" ht="15">
      <c r="A1668" s="14" t="s">
        <v>8</v>
      </c>
      <c r="B1668" s="48">
        <v>23751.93</v>
      </c>
      <c r="C1668" s="51">
        <v>4376.65</v>
      </c>
      <c r="D1668" s="51">
        <v>16876.74</v>
      </c>
      <c r="E1668" s="51">
        <f>B1668-D1668</f>
        <v>6875.189999999999</v>
      </c>
      <c r="F1668" s="54">
        <f>B1668-C1668</f>
        <v>19375.28</v>
      </c>
    </row>
    <row r="1669" spans="1:6" ht="15">
      <c r="A1669" s="16" t="s">
        <v>27</v>
      </c>
      <c r="B1669" s="50"/>
      <c r="C1669" s="53"/>
      <c r="D1669" s="53"/>
      <c r="E1669" s="53"/>
      <c r="F1669" s="56"/>
    </row>
    <row r="1670" spans="1:6" ht="15">
      <c r="A1670" s="11" t="s">
        <v>12</v>
      </c>
      <c r="B1670" s="57">
        <v>3212.68</v>
      </c>
      <c r="C1670" s="60">
        <f>B1670*0.99238655</f>
        <v>3188.2204214539997</v>
      </c>
      <c r="D1670" s="60">
        <v>2282.75</v>
      </c>
      <c r="E1670" s="60">
        <f>B1670-D1670</f>
        <v>929.9299999999998</v>
      </c>
      <c r="F1670" s="63">
        <f>B1670-C1670</f>
        <v>24.459578546000103</v>
      </c>
    </row>
    <row r="1671" spans="1:6" ht="15">
      <c r="A1671" s="12" t="s">
        <v>13</v>
      </c>
      <c r="B1671" s="58"/>
      <c r="C1671" s="61"/>
      <c r="D1671" s="61"/>
      <c r="E1671" s="61"/>
      <c r="F1671" s="64"/>
    </row>
    <row r="1672" spans="1:6" ht="15">
      <c r="A1672" s="13" t="s">
        <v>27</v>
      </c>
      <c r="B1672" s="66"/>
      <c r="C1672" s="67"/>
      <c r="D1672" s="67"/>
      <c r="E1672" s="67"/>
      <c r="F1672" s="68"/>
    </row>
    <row r="1673" spans="1:6" ht="15">
      <c r="A1673" s="17" t="s">
        <v>16</v>
      </c>
      <c r="B1673" s="48">
        <v>5507.59</v>
      </c>
      <c r="C1673" s="51">
        <f>B1673</f>
        <v>5507.59</v>
      </c>
      <c r="D1673" s="51">
        <v>3913.39</v>
      </c>
      <c r="E1673" s="51">
        <f>B1673-D1673</f>
        <v>1594.2000000000003</v>
      </c>
      <c r="F1673" s="54">
        <f>B1673-C1673</f>
        <v>0</v>
      </c>
    </row>
    <row r="1674" spans="1:6" ht="15">
      <c r="A1674" s="17" t="s">
        <v>17</v>
      </c>
      <c r="B1674" s="49"/>
      <c r="C1674" s="52"/>
      <c r="D1674" s="52"/>
      <c r="E1674" s="52"/>
      <c r="F1674" s="55"/>
    </row>
    <row r="1675" spans="1:6" ht="15">
      <c r="A1675" s="18" t="s">
        <v>27</v>
      </c>
      <c r="B1675" s="50"/>
      <c r="C1675" s="53"/>
      <c r="D1675" s="53"/>
      <c r="E1675" s="53"/>
      <c r="F1675" s="56"/>
    </row>
    <row r="1676" spans="1:6" ht="15">
      <c r="A1676" s="11" t="s">
        <v>18</v>
      </c>
      <c r="B1676" s="57">
        <v>7917.8</v>
      </c>
      <c r="C1676" s="60">
        <f>B1676*0.82310886</f>
        <v>6517.211331708</v>
      </c>
      <c r="D1676" s="60">
        <v>5625.95</v>
      </c>
      <c r="E1676" s="60">
        <f>B1676-D1676</f>
        <v>2291.8500000000004</v>
      </c>
      <c r="F1676" s="63">
        <f>B1676-C1676</f>
        <v>1400.588668292</v>
      </c>
    </row>
    <row r="1677" spans="1:6" ht="15">
      <c r="A1677" s="12" t="s">
        <v>19</v>
      </c>
      <c r="B1677" s="58"/>
      <c r="C1677" s="61"/>
      <c r="D1677" s="61"/>
      <c r="E1677" s="61"/>
      <c r="F1677" s="64"/>
    </row>
    <row r="1678" spans="1:6" ht="15.75" thickBot="1">
      <c r="A1678" s="13" t="s">
        <v>27</v>
      </c>
      <c r="B1678" s="59"/>
      <c r="C1678" s="62"/>
      <c r="D1678" s="62"/>
      <c r="E1678" s="62"/>
      <c r="F1678" s="65"/>
    </row>
    <row r="1679" spans="1:6" ht="15.75" thickBot="1">
      <c r="A1679" s="10" t="s">
        <v>20</v>
      </c>
      <c r="B1679" s="38">
        <f>SUM(B1659:B1678)</f>
        <v>69764.25</v>
      </c>
      <c r="C1679" s="38">
        <f>SUM(C1659:C1678)</f>
        <v>47272.406278669</v>
      </c>
      <c r="D1679" s="38">
        <f>SUM(D1659:D1678)</f>
        <v>49570.46</v>
      </c>
      <c r="E1679" s="38">
        <f>SUM(E1659:E1678)</f>
        <v>20193.79</v>
      </c>
      <c r="F1679" s="38">
        <f>SUM(F1659:F1678)</f>
        <v>22491.843721331</v>
      </c>
    </row>
    <row r="1680" spans="2:6" ht="15.75" thickBot="1">
      <c r="B1680" s="40"/>
      <c r="C1680" s="40"/>
      <c r="D1680" s="40"/>
      <c r="E1680" s="40"/>
      <c r="F1680" s="40"/>
    </row>
    <row r="1681" spans="1:6" ht="15">
      <c r="A1681" s="69" t="s">
        <v>21</v>
      </c>
      <c r="B1681" s="72" t="s">
        <v>93</v>
      </c>
      <c r="C1681" s="73"/>
      <c r="D1681" s="73"/>
      <c r="E1681" s="73"/>
      <c r="F1681" s="74"/>
    </row>
    <row r="1682" spans="1:6" ht="15">
      <c r="A1682" s="70"/>
      <c r="B1682" s="75"/>
      <c r="C1682" s="76"/>
      <c r="D1682" s="76"/>
      <c r="E1682" s="76"/>
      <c r="F1682" s="77"/>
    </row>
    <row r="1683" spans="1:6" ht="30.75" thickBot="1">
      <c r="A1683" s="71"/>
      <c r="B1683" s="35" t="s">
        <v>0</v>
      </c>
      <c r="C1683" s="36" t="s">
        <v>1</v>
      </c>
      <c r="D1683" s="36" t="s">
        <v>22</v>
      </c>
      <c r="E1683" s="36" t="s">
        <v>23</v>
      </c>
      <c r="F1683" s="37" t="s">
        <v>2</v>
      </c>
    </row>
    <row r="1684" spans="1:6" ht="15">
      <c r="A1684" s="12" t="s">
        <v>3</v>
      </c>
      <c r="B1684" s="78">
        <v>12210.3</v>
      </c>
      <c r="C1684" s="79">
        <f>B1684*0.99240038</f>
        <v>12117.506359914</v>
      </c>
      <c r="D1684" s="79">
        <v>8153</v>
      </c>
      <c r="E1684" s="79">
        <f>B1684-D1684</f>
        <v>4057.2999999999993</v>
      </c>
      <c r="F1684" s="80">
        <f>B1684-C1684</f>
        <v>92.79364008599987</v>
      </c>
    </row>
    <row r="1685" spans="1:6" ht="15">
      <c r="A1685" s="12" t="s">
        <v>4</v>
      </c>
      <c r="B1685" s="58"/>
      <c r="C1685" s="61"/>
      <c r="D1685" s="61"/>
      <c r="E1685" s="61"/>
      <c r="F1685" s="64"/>
    </row>
    <row r="1686" spans="1:6" ht="15">
      <c r="A1686" s="13" t="s">
        <v>27</v>
      </c>
      <c r="B1686" s="66"/>
      <c r="C1686" s="67"/>
      <c r="D1686" s="67"/>
      <c r="E1686" s="67"/>
      <c r="F1686" s="68"/>
    </row>
    <row r="1687" spans="1:6" ht="15">
      <c r="A1687" s="14" t="s">
        <v>28</v>
      </c>
      <c r="B1687" s="48">
        <v>912.99</v>
      </c>
      <c r="C1687" s="51">
        <v>0</v>
      </c>
      <c r="D1687" s="51">
        <v>609.59</v>
      </c>
      <c r="E1687" s="51">
        <f>B1687-D1687</f>
        <v>303.4</v>
      </c>
      <c r="F1687" s="54">
        <f>B1687-C1687</f>
        <v>912.99</v>
      </c>
    </row>
    <row r="1688" spans="1:6" ht="15">
      <c r="A1688" s="15" t="s">
        <v>29</v>
      </c>
      <c r="B1688" s="49"/>
      <c r="C1688" s="52"/>
      <c r="D1688" s="52"/>
      <c r="E1688" s="52"/>
      <c r="F1688" s="55"/>
    </row>
    <row r="1689" spans="1:6" ht="15">
      <c r="A1689" s="16" t="s">
        <v>27</v>
      </c>
      <c r="B1689" s="50"/>
      <c r="C1689" s="53"/>
      <c r="D1689" s="53"/>
      <c r="E1689" s="53"/>
      <c r="F1689" s="56"/>
    </row>
    <row r="1690" spans="1:6" ht="15">
      <c r="A1690" s="11" t="s">
        <v>6</v>
      </c>
      <c r="B1690" s="57">
        <v>16090.78</v>
      </c>
      <c r="C1690" s="60">
        <v>13699.35</v>
      </c>
      <c r="D1690" s="60">
        <v>10743.97</v>
      </c>
      <c r="E1690" s="60">
        <f>B1690-D1690</f>
        <v>5346.810000000001</v>
      </c>
      <c r="F1690" s="63">
        <f>B1690-C1690</f>
        <v>2391.4300000000003</v>
      </c>
    </row>
    <row r="1691" spans="1:6" ht="15">
      <c r="A1691" s="12" t="s">
        <v>7</v>
      </c>
      <c r="B1691" s="58"/>
      <c r="C1691" s="61"/>
      <c r="D1691" s="61"/>
      <c r="E1691" s="61"/>
      <c r="F1691" s="64"/>
    </row>
    <row r="1692" spans="1:6" ht="15">
      <c r="A1692" s="13" t="s">
        <v>27</v>
      </c>
      <c r="B1692" s="66"/>
      <c r="C1692" s="67"/>
      <c r="D1692" s="67"/>
      <c r="E1692" s="67"/>
      <c r="F1692" s="68"/>
    </row>
    <row r="1693" spans="1:6" ht="15">
      <c r="A1693" s="14" t="s">
        <v>8</v>
      </c>
      <c r="B1693" s="48">
        <v>23621.86</v>
      </c>
      <c r="C1693" s="51">
        <v>381.14</v>
      </c>
      <c r="D1693" s="51">
        <v>15772.61</v>
      </c>
      <c r="E1693" s="51">
        <f>B1693-D1693</f>
        <v>7849.25</v>
      </c>
      <c r="F1693" s="54">
        <f>B1693-C1693</f>
        <v>23240.72</v>
      </c>
    </row>
    <row r="1694" spans="1:6" ht="15">
      <c r="A1694" s="16" t="s">
        <v>27</v>
      </c>
      <c r="B1694" s="50"/>
      <c r="C1694" s="53"/>
      <c r="D1694" s="53"/>
      <c r="E1694" s="53"/>
      <c r="F1694" s="56"/>
    </row>
    <row r="1695" spans="1:6" ht="15">
      <c r="A1695" s="11" t="s">
        <v>12</v>
      </c>
      <c r="B1695" s="57">
        <v>3195.24</v>
      </c>
      <c r="C1695" s="60">
        <f>B1695*0.99238655</f>
        <v>3170.9132000219997</v>
      </c>
      <c r="D1695" s="60">
        <v>2133.47</v>
      </c>
      <c r="E1695" s="60">
        <f>B1695-D1695</f>
        <v>1061.77</v>
      </c>
      <c r="F1695" s="63">
        <f>B1695-C1695</f>
        <v>24.326799978000054</v>
      </c>
    </row>
    <row r="1696" spans="1:6" ht="15">
      <c r="A1696" s="12" t="s">
        <v>13</v>
      </c>
      <c r="B1696" s="58"/>
      <c r="C1696" s="61"/>
      <c r="D1696" s="61"/>
      <c r="E1696" s="61"/>
      <c r="F1696" s="64"/>
    </row>
    <row r="1697" spans="1:6" ht="15">
      <c r="A1697" s="13" t="s">
        <v>27</v>
      </c>
      <c r="B1697" s="66"/>
      <c r="C1697" s="67"/>
      <c r="D1697" s="67"/>
      <c r="E1697" s="67"/>
      <c r="F1697" s="68"/>
    </row>
    <row r="1698" spans="1:6" ht="15">
      <c r="A1698" s="17" t="s">
        <v>16</v>
      </c>
      <c r="B1698" s="48">
        <v>5477.62</v>
      </c>
      <c r="C1698" s="51">
        <f>B1698</f>
        <v>5477.62</v>
      </c>
      <c r="D1698" s="51">
        <v>3657.45</v>
      </c>
      <c r="E1698" s="51">
        <f>B1698-D1698</f>
        <v>1820.17</v>
      </c>
      <c r="F1698" s="54">
        <f>B1698-C1698</f>
        <v>0</v>
      </c>
    </row>
    <row r="1699" spans="1:6" ht="15">
      <c r="A1699" s="17" t="s">
        <v>17</v>
      </c>
      <c r="B1699" s="49"/>
      <c r="C1699" s="52"/>
      <c r="D1699" s="52"/>
      <c r="E1699" s="52"/>
      <c r="F1699" s="55"/>
    </row>
    <row r="1700" spans="1:6" ht="15">
      <c r="A1700" s="18" t="s">
        <v>27</v>
      </c>
      <c r="B1700" s="50"/>
      <c r="C1700" s="53"/>
      <c r="D1700" s="53"/>
      <c r="E1700" s="53"/>
      <c r="F1700" s="56"/>
    </row>
    <row r="1701" spans="1:6" ht="15">
      <c r="A1701" s="11" t="s">
        <v>18</v>
      </c>
      <c r="B1701" s="57">
        <v>7873.81</v>
      </c>
      <c r="C1701" s="60">
        <f>B1701*0.82310886</f>
        <v>6481.002772956601</v>
      </c>
      <c r="D1701" s="60">
        <v>5257.46</v>
      </c>
      <c r="E1701" s="60">
        <f>B1701-D1701</f>
        <v>2616.3500000000004</v>
      </c>
      <c r="F1701" s="63">
        <f>B1701-C1701</f>
        <v>1392.8072270433995</v>
      </c>
    </row>
    <row r="1702" spans="1:6" ht="15">
      <c r="A1702" s="12" t="s">
        <v>19</v>
      </c>
      <c r="B1702" s="58"/>
      <c r="C1702" s="61"/>
      <c r="D1702" s="61"/>
      <c r="E1702" s="61"/>
      <c r="F1702" s="64"/>
    </row>
    <row r="1703" spans="1:6" ht="15.75" thickBot="1">
      <c r="A1703" s="13" t="s">
        <v>27</v>
      </c>
      <c r="B1703" s="59"/>
      <c r="C1703" s="62"/>
      <c r="D1703" s="62"/>
      <c r="E1703" s="62"/>
      <c r="F1703" s="65"/>
    </row>
    <row r="1704" spans="1:6" ht="15.75" thickBot="1">
      <c r="A1704" s="10" t="s">
        <v>20</v>
      </c>
      <c r="B1704" s="38">
        <f>SUM(B1684:B1703)</f>
        <v>69382.6</v>
      </c>
      <c r="C1704" s="38">
        <f>SUM(C1684:C1703)</f>
        <v>41327.5323328926</v>
      </c>
      <c r="D1704" s="38">
        <f>SUM(D1684:D1703)</f>
        <v>46327.549999999996</v>
      </c>
      <c r="E1704" s="38">
        <f>SUM(E1684:E1703)</f>
        <v>23055.050000000003</v>
      </c>
      <c r="F1704" s="38">
        <f>SUM(F1684:F1703)</f>
        <v>28055.0676671074</v>
      </c>
    </row>
    <row r="1705" spans="2:6" ht="15.75" thickBot="1">
      <c r="B1705" s="40"/>
      <c r="C1705" s="40"/>
      <c r="D1705" s="40"/>
      <c r="E1705" s="40"/>
      <c r="F1705" s="40"/>
    </row>
    <row r="1706" spans="1:6" ht="15">
      <c r="A1706" s="69" t="s">
        <v>21</v>
      </c>
      <c r="B1706" s="72" t="s">
        <v>94</v>
      </c>
      <c r="C1706" s="73"/>
      <c r="D1706" s="73"/>
      <c r="E1706" s="73"/>
      <c r="F1706" s="74"/>
    </row>
    <row r="1707" spans="1:6" ht="15">
      <c r="A1707" s="70"/>
      <c r="B1707" s="75"/>
      <c r="C1707" s="76"/>
      <c r="D1707" s="76"/>
      <c r="E1707" s="76"/>
      <c r="F1707" s="77"/>
    </row>
    <row r="1708" spans="1:6" ht="30.75" thickBot="1">
      <c r="A1708" s="71"/>
      <c r="B1708" s="35" t="s">
        <v>0</v>
      </c>
      <c r="C1708" s="36" t="s">
        <v>1</v>
      </c>
      <c r="D1708" s="36" t="s">
        <v>22</v>
      </c>
      <c r="E1708" s="36" t="s">
        <v>23</v>
      </c>
      <c r="F1708" s="37" t="s">
        <v>2</v>
      </c>
    </row>
    <row r="1709" spans="1:6" ht="15">
      <c r="A1709" s="12" t="s">
        <v>3</v>
      </c>
      <c r="B1709" s="78">
        <v>11933.76</v>
      </c>
      <c r="C1709" s="79">
        <f>B1709*0.99240038</f>
        <v>11843.0679588288</v>
      </c>
      <c r="D1709" s="79">
        <v>8028.76</v>
      </c>
      <c r="E1709" s="79">
        <f>B1709-D1709</f>
        <v>3905</v>
      </c>
      <c r="F1709" s="80">
        <f>B1709-C1709</f>
        <v>90.69204117119989</v>
      </c>
    </row>
    <row r="1710" spans="1:6" ht="15">
      <c r="A1710" s="12" t="s">
        <v>4</v>
      </c>
      <c r="B1710" s="58"/>
      <c r="C1710" s="61"/>
      <c r="D1710" s="61"/>
      <c r="E1710" s="61"/>
      <c r="F1710" s="64"/>
    </row>
    <row r="1711" spans="1:6" ht="15">
      <c r="A1711" s="13" t="s">
        <v>27</v>
      </c>
      <c r="B1711" s="66"/>
      <c r="C1711" s="67"/>
      <c r="D1711" s="67"/>
      <c r="E1711" s="67"/>
      <c r="F1711" s="68"/>
    </row>
    <row r="1712" spans="1:6" ht="15">
      <c r="A1712" s="14" t="s">
        <v>28</v>
      </c>
      <c r="B1712" s="48">
        <v>892.08</v>
      </c>
      <c r="C1712" s="51">
        <v>0</v>
      </c>
      <c r="D1712" s="51">
        <v>600.17</v>
      </c>
      <c r="E1712" s="51">
        <f>B1712-D1712</f>
        <v>291.9100000000001</v>
      </c>
      <c r="F1712" s="54">
        <f>B1712-C1712</f>
        <v>892.08</v>
      </c>
    </row>
    <row r="1713" spans="1:6" ht="15">
      <c r="A1713" s="15" t="s">
        <v>29</v>
      </c>
      <c r="B1713" s="49"/>
      <c r="C1713" s="52"/>
      <c r="D1713" s="52"/>
      <c r="E1713" s="52"/>
      <c r="F1713" s="55"/>
    </row>
    <row r="1714" spans="1:6" ht="15">
      <c r="A1714" s="16" t="s">
        <v>27</v>
      </c>
      <c r="B1714" s="50"/>
      <c r="C1714" s="53"/>
      <c r="D1714" s="53"/>
      <c r="E1714" s="53"/>
      <c r="F1714" s="56"/>
    </row>
    <row r="1715" spans="1:6" ht="15">
      <c r="A1715" s="11" t="s">
        <v>6</v>
      </c>
      <c r="B1715" s="57">
        <v>15725.5</v>
      </c>
      <c r="C1715" s="60">
        <v>2684.873</v>
      </c>
      <c r="D1715" s="60">
        <v>10579.79</v>
      </c>
      <c r="E1715" s="60">
        <f>B1715-D1715</f>
        <v>5145.709999999999</v>
      </c>
      <c r="F1715" s="63">
        <f>B1715-C1715</f>
        <v>13040.627</v>
      </c>
    </row>
    <row r="1716" spans="1:6" ht="15">
      <c r="A1716" s="12" t="s">
        <v>7</v>
      </c>
      <c r="B1716" s="58"/>
      <c r="C1716" s="61"/>
      <c r="D1716" s="61"/>
      <c r="E1716" s="61"/>
      <c r="F1716" s="64"/>
    </row>
    <row r="1717" spans="1:6" ht="15">
      <c r="A1717" s="13" t="s">
        <v>27</v>
      </c>
      <c r="B1717" s="66"/>
      <c r="C1717" s="67"/>
      <c r="D1717" s="67"/>
      <c r="E1717" s="67"/>
      <c r="F1717" s="68"/>
    </row>
    <row r="1718" spans="1:6" ht="15">
      <c r="A1718" s="14" t="s">
        <v>8</v>
      </c>
      <c r="B1718" s="48">
        <v>23086.45</v>
      </c>
      <c r="C1718" s="51">
        <v>0</v>
      </c>
      <c r="D1718" s="51">
        <v>15532.06</v>
      </c>
      <c r="E1718" s="51">
        <f>B1718-D1718</f>
        <v>7554.390000000001</v>
      </c>
      <c r="F1718" s="54">
        <f>B1718-C1718</f>
        <v>23086.45</v>
      </c>
    </row>
    <row r="1719" spans="1:6" ht="15">
      <c r="A1719" s="16" t="s">
        <v>27</v>
      </c>
      <c r="B1719" s="50"/>
      <c r="C1719" s="53"/>
      <c r="D1719" s="53"/>
      <c r="E1719" s="53"/>
      <c r="F1719" s="56"/>
    </row>
    <row r="1720" spans="1:6" ht="15">
      <c r="A1720" s="11" t="s">
        <v>12</v>
      </c>
      <c r="B1720" s="57">
        <v>3122.73</v>
      </c>
      <c r="C1720" s="60">
        <f>B1720*0.99238655</f>
        <v>3098.9552512815</v>
      </c>
      <c r="D1720" s="60">
        <v>2100.95</v>
      </c>
      <c r="E1720" s="60">
        <f>B1720-D1720</f>
        <v>1021.7800000000002</v>
      </c>
      <c r="F1720" s="63">
        <f>B1720-C1720</f>
        <v>23.774748718500177</v>
      </c>
    </row>
    <row r="1721" spans="1:6" ht="15">
      <c r="A1721" s="12" t="s">
        <v>13</v>
      </c>
      <c r="B1721" s="58"/>
      <c r="C1721" s="61"/>
      <c r="D1721" s="61"/>
      <c r="E1721" s="61"/>
      <c r="F1721" s="64"/>
    </row>
    <row r="1722" spans="1:6" ht="15">
      <c r="A1722" s="13" t="s">
        <v>27</v>
      </c>
      <c r="B1722" s="66"/>
      <c r="C1722" s="67"/>
      <c r="D1722" s="67"/>
      <c r="E1722" s="67"/>
      <c r="F1722" s="68"/>
    </row>
    <row r="1723" spans="1:6" ht="15">
      <c r="A1723" s="17" t="s">
        <v>16</v>
      </c>
      <c r="B1723" s="48">
        <v>5353.16</v>
      </c>
      <c r="C1723" s="51">
        <f>B1723</f>
        <v>5353.16</v>
      </c>
      <c r="D1723" s="51">
        <v>3601.51</v>
      </c>
      <c r="E1723" s="51">
        <f>B1723-D1723</f>
        <v>1751.6499999999996</v>
      </c>
      <c r="F1723" s="54">
        <f>B1723-C1723</f>
        <v>0</v>
      </c>
    </row>
    <row r="1724" spans="1:6" ht="15">
      <c r="A1724" s="17" t="s">
        <v>17</v>
      </c>
      <c r="B1724" s="49"/>
      <c r="C1724" s="52"/>
      <c r="D1724" s="52"/>
      <c r="E1724" s="52"/>
      <c r="F1724" s="55"/>
    </row>
    <row r="1725" spans="1:6" ht="15">
      <c r="A1725" s="18" t="s">
        <v>27</v>
      </c>
      <c r="B1725" s="50"/>
      <c r="C1725" s="53"/>
      <c r="D1725" s="53"/>
      <c r="E1725" s="53"/>
      <c r="F1725" s="56"/>
    </row>
    <row r="1726" spans="1:6" ht="15">
      <c r="A1726" s="11" t="s">
        <v>18</v>
      </c>
      <c r="B1726" s="57">
        <v>7695.55</v>
      </c>
      <c r="C1726" s="60">
        <f>B1726*0.82310886</f>
        <v>6334.275387573</v>
      </c>
      <c r="D1726" s="60">
        <v>5177.37</v>
      </c>
      <c r="E1726" s="60">
        <f>B1726-D1726</f>
        <v>2518.1800000000003</v>
      </c>
      <c r="F1726" s="63">
        <f>B1726-C1726</f>
        <v>1361.2746124269997</v>
      </c>
    </row>
    <row r="1727" spans="1:6" ht="15">
      <c r="A1727" s="12" t="s">
        <v>19</v>
      </c>
      <c r="B1727" s="58"/>
      <c r="C1727" s="61"/>
      <c r="D1727" s="61"/>
      <c r="E1727" s="61"/>
      <c r="F1727" s="64"/>
    </row>
    <row r="1728" spans="1:6" ht="15.75" thickBot="1">
      <c r="A1728" s="13" t="s">
        <v>27</v>
      </c>
      <c r="B1728" s="59"/>
      <c r="C1728" s="62"/>
      <c r="D1728" s="62"/>
      <c r="E1728" s="62"/>
      <c r="F1728" s="65"/>
    </row>
    <row r="1729" spans="1:6" ht="15.75" thickBot="1">
      <c r="A1729" s="10" t="s">
        <v>20</v>
      </c>
      <c r="B1729" s="38">
        <f>SUM(B1709:B1728)</f>
        <v>67809.23000000001</v>
      </c>
      <c r="C1729" s="38">
        <f>SUM(C1709:C1728)</f>
        <v>29314.3315976833</v>
      </c>
      <c r="D1729" s="38">
        <f>SUM(D1709:D1728)</f>
        <v>45620.61</v>
      </c>
      <c r="E1729" s="38">
        <f>SUM(E1709:E1728)</f>
        <v>22188.620000000003</v>
      </c>
      <c r="F1729" s="38">
        <f>SUM(F1709:F1728)</f>
        <v>38494.89840231669</v>
      </c>
    </row>
    <row r="1730" spans="2:6" ht="15.75" thickBot="1">
      <c r="B1730" s="40"/>
      <c r="C1730" s="40"/>
      <c r="D1730" s="40"/>
      <c r="E1730" s="40"/>
      <c r="F1730" s="40"/>
    </row>
    <row r="1731" spans="1:6" ht="15">
      <c r="A1731" s="69" t="s">
        <v>21</v>
      </c>
      <c r="B1731" s="72" t="s">
        <v>95</v>
      </c>
      <c r="C1731" s="73"/>
      <c r="D1731" s="73"/>
      <c r="E1731" s="73"/>
      <c r="F1731" s="74"/>
    </row>
    <row r="1732" spans="1:6" ht="15">
      <c r="A1732" s="70"/>
      <c r="B1732" s="75"/>
      <c r="C1732" s="76"/>
      <c r="D1732" s="76"/>
      <c r="E1732" s="76"/>
      <c r="F1732" s="77"/>
    </row>
    <row r="1733" spans="1:6" ht="30.75" thickBot="1">
      <c r="A1733" s="71"/>
      <c r="B1733" s="35" t="s">
        <v>0</v>
      </c>
      <c r="C1733" s="36" t="s">
        <v>1</v>
      </c>
      <c r="D1733" s="36" t="s">
        <v>22</v>
      </c>
      <c r="E1733" s="36" t="s">
        <v>23</v>
      </c>
      <c r="F1733" s="37" t="s">
        <v>2</v>
      </c>
    </row>
    <row r="1734" spans="1:6" ht="15">
      <c r="A1734" s="12" t="s">
        <v>3</v>
      </c>
      <c r="B1734" s="78">
        <v>12161.97</v>
      </c>
      <c r="C1734" s="79">
        <f>B1734*0.99240038</f>
        <v>12069.5436495486</v>
      </c>
      <c r="D1734" s="79">
        <v>8723.59</v>
      </c>
      <c r="E1734" s="79">
        <f>B1734-D1734</f>
        <v>3438.379999999999</v>
      </c>
      <c r="F1734" s="80">
        <f>B1734-C1734</f>
        <v>92.42635045140014</v>
      </c>
    </row>
    <row r="1735" spans="1:6" ht="15">
      <c r="A1735" s="12" t="s">
        <v>4</v>
      </c>
      <c r="B1735" s="58"/>
      <c r="C1735" s="61"/>
      <c r="D1735" s="61"/>
      <c r="E1735" s="61"/>
      <c r="F1735" s="64"/>
    </row>
    <row r="1736" spans="1:6" ht="15">
      <c r="A1736" s="13" t="s">
        <v>27</v>
      </c>
      <c r="B1736" s="66"/>
      <c r="C1736" s="67"/>
      <c r="D1736" s="67"/>
      <c r="E1736" s="67"/>
      <c r="F1736" s="68"/>
    </row>
    <row r="1737" spans="1:6" ht="15">
      <c r="A1737" s="14" t="s">
        <v>28</v>
      </c>
      <c r="B1737" s="48">
        <v>909.21</v>
      </c>
      <c r="C1737" s="51">
        <v>0</v>
      </c>
      <c r="D1737" s="51">
        <v>652.13</v>
      </c>
      <c r="E1737" s="51">
        <f>B1737-D1737</f>
        <v>257.08000000000004</v>
      </c>
      <c r="F1737" s="54">
        <f>B1737-C1737</f>
        <v>909.21</v>
      </c>
    </row>
    <row r="1738" spans="1:6" ht="15">
      <c r="A1738" s="15" t="s">
        <v>29</v>
      </c>
      <c r="B1738" s="49"/>
      <c r="C1738" s="52"/>
      <c r="D1738" s="52"/>
      <c r="E1738" s="52"/>
      <c r="F1738" s="55"/>
    </row>
    <row r="1739" spans="1:6" ht="15">
      <c r="A1739" s="16" t="s">
        <v>27</v>
      </c>
      <c r="B1739" s="50"/>
      <c r="C1739" s="53"/>
      <c r="D1739" s="53"/>
      <c r="E1739" s="53"/>
      <c r="F1739" s="56"/>
    </row>
    <row r="1740" spans="1:6" ht="15">
      <c r="A1740" s="11" t="s">
        <v>6</v>
      </c>
      <c r="B1740" s="57">
        <v>16026.73</v>
      </c>
      <c r="C1740" s="60">
        <v>10497.38</v>
      </c>
      <c r="D1740" s="60">
        <v>11495.7</v>
      </c>
      <c r="E1740" s="60">
        <f>B1740-D1740</f>
        <v>4531.029999999999</v>
      </c>
      <c r="F1740" s="63">
        <f>B1740-C1740</f>
        <v>5529.35</v>
      </c>
    </row>
    <row r="1741" spans="1:6" ht="15">
      <c r="A1741" s="12" t="s">
        <v>7</v>
      </c>
      <c r="B1741" s="58"/>
      <c r="C1741" s="61"/>
      <c r="D1741" s="61"/>
      <c r="E1741" s="61"/>
      <c r="F1741" s="64"/>
    </row>
    <row r="1742" spans="1:6" ht="15">
      <c r="A1742" s="13" t="s">
        <v>27</v>
      </c>
      <c r="B1742" s="66"/>
      <c r="C1742" s="67"/>
      <c r="D1742" s="67"/>
      <c r="E1742" s="67"/>
      <c r="F1742" s="68"/>
    </row>
    <row r="1743" spans="1:6" ht="15">
      <c r="A1743" s="14" t="s">
        <v>8</v>
      </c>
      <c r="B1743" s="48">
        <v>23528.48</v>
      </c>
      <c r="C1743" s="51">
        <v>0</v>
      </c>
      <c r="D1743" s="51">
        <v>16876.58</v>
      </c>
      <c r="E1743" s="51">
        <f>B1743-D1743</f>
        <v>6651.899999999998</v>
      </c>
      <c r="F1743" s="54">
        <f>B1743-C1743</f>
        <v>23528.48</v>
      </c>
    </row>
    <row r="1744" spans="1:6" ht="15">
      <c r="A1744" s="16" t="s">
        <v>27</v>
      </c>
      <c r="B1744" s="50"/>
      <c r="C1744" s="53"/>
      <c r="D1744" s="53"/>
      <c r="E1744" s="53"/>
      <c r="F1744" s="56"/>
    </row>
    <row r="1745" spans="1:6" ht="15">
      <c r="A1745" s="11" t="s">
        <v>12</v>
      </c>
      <c r="B1745" s="57">
        <v>3182.72</v>
      </c>
      <c r="C1745" s="60">
        <f>B1745*0.99238655</f>
        <v>3158.4885204159996</v>
      </c>
      <c r="D1745" s="60">
        <v>2282.92</v>
      </c>
      <c r="E1745" s="60">
        <f>B1745-D1745</f>
        <v>899.7999999999997</v>
      </c>
      <c r="F1745" s="63">
        <f>B1745-C1745</f>
        <v>24.231479584000226</v>
      </c>
    </row>
    <row r="1746" spans="1:6" ht="15">
      <c r="A1746" s="12" t="s">
        <v>13</v>
      </c>
      <c r="B1746" s="58"/>
      <c r="C1746" s="61"/>
      <c r="D1746" s="61"/>
      <c r="E1746" s="61"/>
      <c r="F1746" s="64"/>
    </row>
    <row r="1747" spans="1:6" ht="15">
      <c r="A1747" s="13" t="s">
        <v>27</v>
      </c>
      <c r="B1747" s="66"/>
      <c r="C1747" s="67"/>
      <c r="D1747" s="67"/>
      <c r="E1747" s="67"/>
      <c r="F1747" s="68"/>
    </row>
    <row r="1748" spans="1:6" ht="15">
      <c r="A1748" s="17" t="s">
        <v>16</v>
      </c>
      <c r="B1748" s="48">
        <v>5455.98</v>
      </c>
      <c r="C1748" s="51">
        <f>B1748</f>
        <v>5455.98</v>
      </c>
      <c r="D1748" s="51">
        <v>3913.48</v>
      </c>
      <c r="E1748" s="51">
        <f>B1748-D1748</f>
        <v>1542.4999999999995</v>
      </c>
      <c r="F1748" s="54">
        <f>B1748-C1748</f>
        <v>0</v>
      </c>
    </row>
    <row r="1749" spans="1:6" ht="15">
      <c r="A1749" s="17" t="s">
        <v>17</v>
      </c>
      <c r="B1749" s="49"/>
      <c r="C1749" s="52"/>
      <c r="D1749" s="52"/>
      <c r="E1749" s="52"/>
      <c r="F1749" s="55"/>
    </row>
    <row r="1750" spans="1:6" ht="15">
      <c r="A1750" s="18" t="s">
        <v>27</v>
      </c>
      <c r="B1750" s="50"/>
      <c r="C1750" s="53"/>
      <c r="D1750" s="53"/>
      <c r="E1750" s="53"/>
      <c r="F1750" s="56"/>
    </row>
    <row r="1751" spans="1:6" ht="15">
      <c r="A1751" s="11" t="s">
        <v>18</v>
      </c>
      <c r="B1751" s="57">
        <v>7843.31</v>
      </c>
      <c r="C1751" s="60">
        <f>B1751*0.82310886</f>
        <v>6455.897952726601</v>
      </c>
      <c r="D1751" s="60">
        <v>5625.89</v>
      </c>
      <c r="E1751" s="60">
        <f>B1751-D1751</f>
        <v>2217.42</v>
      </c>
      <c r="F1751" s="63">
        <f>B1751-C1751</f>
        <v>1387.4120472733994</v>
      </c>
    </row>
    <row r="1752" spans="1:6" ht="15">
      <c r="A1752" s="12" t="s">
        <v>19</v>
      </c>
      <c r="B1752" s="58"/>
      <c r="C1752" s="61"/>
      <c r="D1752" s="61"/>
      <c r="E1752" s="61"/>
      <c r="F1752" s="64"/>
    </row>
    <row r="1753" spans="1:6" ht="15.75" thickBot="1">
      <c r="A1753" s="13" t="s">
        <v>27</v>
      </c>
      <c r="B1753" s="59"/>
      <c r="C1753" s="62"/>
      <c r="D1753" s="62"/>
      <c r="E1753" s="62"/>
      <c r="F1753" s="65"/>
    </row>
    <row r="1754" spans="1:6" ht="15.75" thickBot="1">
      <c r="A1754" s="10" t="s">
        <v>20</v>
      </c>
      <c r="B1754" s="38">
        <f>SUM(B1734:B1753)</f>
        <v>69108.4</v>
      </c>
      <c r="C1754" s="38">
        <f>SUM(C1734:C1753)</f>
        <v>37637.29012269119</v>
      </c>
      <c r="D1754" s="38">
        <f>SUM(D1734:D1753)</f>
        <v>49570.29</v>
      </c>
      <c r="E1754" s="38">
        <f>SUM(E1734:E1753)</f>
        <v>19538.109999999993</v>
      </c>
      <c r="F1754" s="38">
        <f>SUM(F1734:F1753)</f>
        <v>31471.109877308798</v>
      </c>
    </row>
    <row r="1755" spans="2:6" ht="15.75" thickBot="1">
      <c r="B1755" s="40"/>
      <c r="C1755" s="40"/>
      <c r="D1755" s="40"/>
      <c r="E1755" s="40"/>
      <c r="F1755" s="40"/>
    </row>
    <row r="1756" spans="1:6" ht="15">
      <c r="A1756" s="69" t="s">
        <v>21</v>
      </c>
      <c r="B1756" s="72" t="s">
        <v>96</v>
      </c>
      <c r="C1756" s="73"/>
      <c r="D1756" s="73"/>
      <c r="E1756" s="73"/>
      <c r="F1756" s="74"/>
    </row>
    <row r="1757" spans="1:6" ht="15">
      <c r="A1757" s="70"/>
      <c r="B1757" s="75"/>
      <c r="C1757" s="76"/>
      <c r="D1757" s="76"/>
      <c r="E1757" s="76"/>
      <c r="F1757" s="77"/>
    </row>
    <row r="1758" spans="1:6" ht="30.75" thickBot="1">
      <c r="A1758" s="71"/>
      <c r="B1758" s="35" t="s">
        <v>0</v>
      </c>
      <c r="C1758" s="36" t="s">
        <v>1</v>
      </c>
      <c r="D1758" s="36" t="s">
        <v>22</v>
      </c>
      <c r="E1758" s="36" t="s">
        <v>23</v>
      </c>
      <c r="F1758" s="37" t="s">
        <v>2</v>
      </c>
    </row>
    <row r="1759" spans="1:6" ht="15">
      <c r="A1759" s="12" t="s">
        <v>3</v>
      </c>
      <c r="B1759" s="78">
        <v>4431.79</v>
      </c>
      <c r="C1759" s="79">
        <f>B1759*0.99240038</f>
        <v>4398.1100800802</v>
      </c>
      <c r="D1759" s="79">
        <v>2976.17</v>
      </c>
      <c r="E1759" s="79">
        <f>B1759-D1759</f>
        <v>1455.62</v>
      </c>
      <c r="F1759" s="80">
        <f>B1759-C1759</f>
        <v>33.67991991980034</v>
      </c>
    </row>
    <row r="1760" spans="1:6" ht="15">
      <c r="A1760" s="12" t="s">
        <v>4</v>
      </c>
      <c r="B1760" s="58"/>
      <c r="C1760" s="61"/>
      <c r="D1760" s="61"/>
      <c r="E1760" s="61"/>
      <c r="F1760" s="64"/>
    </row>
    <row r="1761" spans="1:6" ht="15">
      <c r="A1761" s="13" t="s">
        <v>98</v>
      </c>
      <c r="B1761" s="66"/>
      <c r="C1761" s="67"/>
      <c r="D1761" s="67"/>
      <c r="E1761" s="67"/>
      <c r="F1761" s="68"/>
    </row>
    <row r="1762" spans="1:6" ht="15">
      <c r="A1762" s="14" t="s">
        <v>28</v>
      </c>
      <c r="B1762" s="48">
        <v>459.67</v>
      </c>
      <c r="C1762" s="51">
        <v>0</v>
      </c>
      <c r="D1762" s="51">
        <v>309.23</v>
      </c>
      <c r="E1762" s="51">
        <f>B1762-D1762</f>
        <v>150.44</v>
      </c>
      <c r="F1762" s="54">
        <f>B1762-C1762</f>
        <v>459.67</v>
      </c>
    </row>
    <row r="1763" spans="1:6" ht="15">
      <c r="A1763" s="15" t="s">
        <v>29</v>
      </c>
      <c r="B1763" s="49"/>
      <c r="C1763" s="52"/>
      <c r="D1763" s="52"/>
      <c r="E1763" s="52"/>
      <c r="F1763" s="55"/>
    </row>
    <row r="1764" spans="1:6" ht="15">
      <c r="A1764" s="16" t="s">
        <v>98</v>
      </c>
      <c r="B1764" s="50"/>
      <c r="C1764" s="53"/>
      <c r="D1764" s="53"/>
      <c r="E1764" s="53"/>
      <c r="F1764" s="56"/>
    </row>
    <row r="1765" spans="1:6" ht="15">
      <c r="A1765" s="11" t="s">
        <v>6</v>
      </c>
      <c r="B1765" s="57">
        <v>8331.63</v>
      </c>
      <c r="C1765" s="60">
        <v>77966.27</v>
      </c>
      <c r="D1765" s="60">
        <v>5604.64</v>
      </c>
      <c r="E1765" s="60">
        <f>B1765-D1765</f>
        <v>2726.989999999999</v>
      </c>
      <c r="F1765" s="63">
        <f>B1765-C1765</f>
        <v>-69634.64</v>
      </c>
    </row>
    <row r="1766" spans="1:6" ht="15">
      <c r="A1766" s="12" t="s">
        <v>7</v>
      </c>
      <c r="B1766" s="58"/>
      <c r="C1766" s="61"/>
      <c r="D1766" s="61"/>
      <c r="E1766" s="61"/>
      <c r="F1766" s="64"/>
    </row>
    <row r="1767" spans="1:6" ht="15">
      <c r="A1767" s="13" t="s">
        <v>98</v>
      </c>
      <c r="B1767" s="66"/>
      <c r="C1767" s="67"/>
      <c r="D1767" s="67"/>
      <c r="E1767" s="67"/>
      <c r="F1767" s="68"/>
    </row>
    <row r="1768" spans="1:6" ht="15">
      <c r="A1768" s="14" t="s">
        <v>8</v>
      </c>
      <c r="B1768" s="48">
        <v>8561.31</v>
      </c>
      <c r="C1768" s="51">
        <v>660.16</v>
      </c>
      <c r="D1768" s="51">
        <v>5759.15</v>
      </c>
      <c r="E1768" s="51">
        <f>B1768-D1768</f>
        <v>2802.16</v>
      </c>
      <c r="F1768" s="54">
        <f>B1768-C1768</f>
        <v>7901.15</v>
      </c>
    </row>
    <row r="1769" spans="1:6" ht="15">
      <c r="A1769" s="16" t="s">
        <v>98</v>
      </c>
      <c r="B1769" s="50"/>
      <c r="C1769" s="53"/>
      <c r="D1769" s="53"/>
      <c r="E1769" s="53"/>
      <c r="F1769" s="56"/>
    </row>
    <row r="1770" spans="1:6" ht="15">
      <c r="A1770" s="11" t="s">
        <v>12</v>
      </c>
      <c r="B1770" s="57">
        <v>1608.86</v>
      </c>
      <c r="C1770" s="60">
        <f>B1770*0.99238655</f>
        <v>1596.6110248329999</v>
      </c>
      <c r="D1770" s="60">
        <v>1082.29</v>
      </c>
      <c r="E1770" s="60">
        <f>B1770-D1770</f>
        <v>526.5699999999999</v>
      </c>
      <c r="F1770" s="63">
        <f>B1770-C1770</f>
        <v>12.248975167000026</v>
      </c>
    </row>
    <row r="1771" spans="1:6" ht="15">
      <c r="A1771" s="12" t="s">
        <v>13</v>
      </c>
      <c r="B1771" s="58"/>
      <c r="C1771" s="61"/>
      <c r="D1771" s="61"/>
      <c r="E1771" s="61"/>
      <c r="F1771" s="64"/>
    </row>
    <row r="1772" spans="1:6" ht="15">
      <c r="A1772" s="13" t="s">
        <v>98</v>
      </c>
      <c r="B1772" s="66"/>
      <c r="C1772" s="67"/>
      <c r="D1772" s="67"/>
      <c r="E1772" s="67"/>
      <c r="F1772" s="68"/>
    </row>
    <row r="1773" spans="1:6" ht="15">
      <c r="A1773" s="17" t="s">
        <v>16</v>
      </c>
      <c r="B1773" s="48">
        <v>2758</v>
      </c>
      <c r="C1773" s="51">
        <f>B1773</f>
        <v>2758</v>
      </c>
      <c r="D1773" s="51">
        <v>1855.29</v>
      </c>
      <c r="E1773" s="51">
        <f>B1773-D1773</f>
        <v>902.71</v>
      </c>
      <c r="F1773" s="54">
        <f>B1773-C1773</f>
        <v>0</v>
      </c>
    </row>
    <row r="1774" spans="1:6" ht="15">
      <c r="A1774" s="17" t="s">
        <v>17</v>
      </c>
      <c r="B1774" s="49"/>
      <c r="C1774" s="52"/>
      <c r="D1774" s="52"/>
      <c r="E1774" s="52"/>
      <c r="F1774" s="55"/>
    </row>
    <row r="1775" spans="1:6" ht="15">
      <c r="A1775" s="18" t="s">
        <v>98</v>
      </c>
      <c r="B1775" s="50"/>
      <c r="C1775" s="53"/>
      <c r="D1775" s="53"/>
      <c r="E1775" s="53"/>
      <c r="F1775" s="56"/>
    </row>
    <row r="1776" spans="1:6" ht="15">
      <c r="A1776" s="11" t="s">
        <v>18</v>
      </c>
      <c r="B1776" s="57">
        <v>3964.58</v>
      </c>
      <c r="C1776" s="60">
        <f>B1776*0.82310886</f>
        <v>3263.2809241788</v>
      </c>
      <c r="D1776" s="60">
        <v>2666.95</v>
      </c>
      <c r="E1776" s="60">
        <f>B1776-D1776</f>
        <v>1297.63</v>
      </c>
      <c r="F1776" s="63">
        <f>B1776-C1776</f>
        <v>701.2990758212</v>
      </c>
    </row>
    <row r="1777" spans="1:6" ht="15">
      <c r="A1777" s="12" t="s">
        <v>19</v>
      </c>
      <c r="B1777" s="58"/>
      <c r="C1777" s="61"/>
      <c r="D1777" s="61"/>
      <c r="E1777" s="61"/>
      <c r="F1777" s="64"/>
    </row>
    <row r="1778" spans="1:6" ht="15.75" thickBot="1">
      <c r="A1778" s="13" t="s">
        <v>98</v>
      </c>
      <c r="B1778" s="59"/>
      <c r="C1778" s="62"/>
      <c r="D1778" s="62"/>
      <c r="E1778" s="62"/>
      <c r="F1778" s="65"/>
    </row>
    <row r="1779" spans="1:6" ht="15.75" thickBot="1">
      <c r="A1779" s="10" t="s">
        <v>20</v>
      </c>
      <c r="B1779" s="38">
        <f>SUM(B1759:B1778)</f>
        <v>30115.840000000004</v>
      </c>
      <c r="C1779" s="38">
        <f>SUM(C1759:C1778)</f>
        <v>90642.432029092</v>
      </c>
      <c r="D1779" s="38">
        <f>SUM(D1759:D1778)</f>
        <v>20253.72</v>
      </c>
      <c r="E1779" s="38">
        <f>SUM(E1759:E1778)</f>
        <v>9862.119999999999</v>
      </c>
      <c r="F1779" s="38">
        <f>SUM(F1759:F1778)</f>
        <v>-60526.592029092004</v>
      </c>
    </row>
    <row r="1780" spans="2:6" ht="15.75" thickBot="1">
      <c r="B1780" s="40"/>
      <c r="C1780" s="40"/>
      <c r="D1780" s="40"/>
      <c r="E1780" s="40"/>
      <c r="F1780" s="40"/>
    </row>
    <row r="1781" spans="1:6" ht="15">
      <c r="A1781" s="69" t="s">
        <v>21</v>
      </c>
      <c r="B1781" s="72" t="s">
        <v>97</v>
      </c>
      <c r="C1781" s="73"/>
      <c r="D1781" s="73"/>
      <c r="E1781" s="73"/>
      <c r="F1781" s="74"/>
    </row>
    <row r="1782" spans="1:6" ht="15">
      <c r="A1782" s="70"/>
      <c r="B1782" s="75"/>
      <c r="C1782" s="76"/>
      <c r="D1782" s="76"/>
      <c r="E1782" s="76"/>
      <c r="F1782" s="77"/>
    </row>
    <row r="1783" spans="1:6" ht="30.75" thickBot="1">
      <c r="A1783" s="71"/>
      <c r="B1783" s="35" t="s">
        <v>0</v>
      </c>
      <c r="C1783" s="36" t="s">
        <v>1</v>
      </c>
      <c r="D1783" s="36" t="s">
        <v>22</v>
      </c>
      <c r="E1783" s="36" t="s">
        <v>23</v>
      </c>
      <c r="F1783" s="37" t="s">
        <v>2</v>
      </c>
    </row>
    <row r="1784" spans="1:6" ht="15">
      <c r="A1784" s="12" t="s">
        <v>3</v>
      </c>
      <c r="B1784" s="78">
        <v>6527.81</v>
      </c>
      <c r="C1784" s="79">
        <f>B1784*0.99240038</f>
        <v>6478.2011245678</v>
      </c>
      <c r="D1784" s="79">
        <v>4555.73</v>
      </c>
      <c r="E1784" s="79">
        <f>B1784-D1784</f>
        <v>1972.0800000000008</v>
      </c>
      <c r="F1784" s="80">
        <f>B1784-C1784</f>
        <v>49.608875432199966</v>
      </c>
    </row>
    <row r="1785" spans="1:6" ht="15">
      <c r="A1785" s="12" t="s">
        <v>4</v>
      </c>
      <c r="B1785" s="58"/>
      <c r="C1785" s="61"/>
      <c r="D1785" s="61"/>
      <c r="E1785" s="61"/>
      <c r="F1785" s="64"/>
    </row>
    <row r="1786" spans="1:6" ht="15">
      <c r="A1786" s="13" t="s">
        <v>27</v>
      </c>
      <c r="B1786" s="66"/>
      <c r="C1786" s="67"/>
      <c r="D1786" s="67"/>
      <c r="E1786" s="67"/>
      <c r="F1786" s="68"/>
    </row>
    <row r="1787" spans="1:6" ht="15">
      <c r="A1787" s="14" t="s">
        <v>28</v>
      </c>
      <c r="B1787" s="48">
        <v>488.02</v>
      </c>
      <c r="C1787" s="51">
        <v>0</v>
      </c>
      <c r="D1787" s="51">
        <v>340.6</v>
      </c>
      <c r="E1787" s="51">
        <f>B1787-D1787</f>
        <v>147.41999999999996</v>
      </c>
      <c r="F1787" s="54">
        <f>B1787-C1787</f>
        <v>488.02</v>
      </c>
    </row>
    <row r="1788" spans="1:6" ht="15">
      <c r="A1788" s="15" t="s">
        <v>29</v>
      </c>
      <c r="B1788" s="49"/>
      <c r="C1788" s="52"/>
      <c r="D1788" s="52"/>
      <c r="E1788" s="52"/>
      <c r="F1788" s="55"/>
    </row>
    <row r="1789" spans="1:6" ht="15">
      <c r="A1789" s="16" t="s">
        <v>27</v>
      </c>
      <c r="B1789" s="50"/>
      <c r="C1789" s="53"/>
      <c r="D1789" s="53"/>
      <c r="E1789" s="53"/>
      <c r="F1789" s="56"/>
    </row>
    <row r="1790" spans="1:6" ht="15">
      <c r="A1790" s="11" t="s">
        <v>6</v>
      </c>
      <c r="B1790" s="57">
        <v>8601.9</v>
      </c>
      <c r="C1790" s="60">
        <v>1293.125</v>
      </c>
      <c r="D1790" s="60">
        <v>6003.22</v>
      </c>
      <c r="E1790" s="60">
        <f>B1790-D1790</f>
        <v>2598.6799999999994</v>
      </c>
      <c r="F1790" s="63">
        <f>B1790-C1790</f>
        <v>7308.775</v>
      </c>
    </row>
    <row r="1791" spans="1:6" ht="15">
      <c r="A1791" s="12" t="s">
        <v>7</v>
      </c>
      <c r="B1791" s="58"/>
      <c r="C1791" s="61"/>
      <c r="D1791" s="61"/>
      <c r="E1791" s="61"/>
      <c r="F1791" s="64"/>
    </row>
    <row r="1792" spans="1:6" ht="15">
      <c r="A1792" s="13" t="s">
        <v>27</v>
      </c>
      <c r="B1792" s="66"/>
      <c r="C1792" s="67"/>
      <c r="D1792" s="67"/>
      <c r="E1792" s="67"/>
      <c r="F1792" s="68"/>
    </row>
    <row r="1793" spans="1:6" ht="15">
      <c r="A1793" s="14" t="s">
        <v>8</v>
      </c>
      <c r="B1793" s="48">
        <v>12628.47</v>
      </c>
      <c r="C1793" s="51">
        <v>1073.32</v>
      </c>
      <c r="D1793" s="51">
        <v>8813.36</v>
      </c>
      <c r="E1793" s="51">
        <f>B1793-D1793</f>
        <v>3815.1099999999988</v>
      </c>
      <c r="F1793" s="54">
        <f>B1793-C1793</f>
        <v>11555.15</v>
      </c>
    </row>
    <row r="1794" spans="1:6" ht="15">
      <c r="A1794" s="16" t="s">
        <v>27</v>
      </c>
      <c r="B1794" s="50"/>
      <c r="C1794" s="53"/>
      <c r="D1794" s="53"/>
      <c r="E1794" s="53"/>
      <c r="F1794" s="56"/>
    </row>
    <row r="1795" spans="1:6" ht="15">
      <c r="A1795" s="11" t="s">
        <v>12</v>
      </c>
      <c r="B1795" s="57">
        <v>1708.15</v>
      </c>
      <c r="C1795" s="60">
        <f>B1795*0.99238655</f>
        <v>1695.1450853825002</v>
      </c>
      <c r="D1795" s="60">
        <v>1192.13</v>
      </c>
      <c r="E1795" s="60">
        <f>B1795-D1795</f>
        <v>516.02</v>
      </c>
      <c r="F1795" s="63">
        <f>B1795-C1795</f>
        <v>13.004914617499935</v>
      </c>
    </row>
    <row r="1796" spans="1:6" ht="15">
      <c r="A1796" s="12" t="s">
        <v>13</v>
      </c>
      <c r="B1796" s="58"/>
      <c r="C1796" s="61"/>
      <c r="D1796" s="61"/>
      <c r="E1796" s="61"/>
      <c r="F1796" s="64"/>
    </row>
    <row r="1797" spans="1:6" ht="15">
      <c r="A1797" s="13" t="s">
        <v>27</v>
      </c>
      <c r="B1797" s="66"/>
      <c r="C1797" s="67"/>
      <c r="D1797" s="67"/>
      <c r="E1797" s="67"/>
      <c r="F1797" s="68"/>
    </row>
    <row r="1798" spans="1:6" ht="15">
      <c r="A1798" s="17" t="s">
        <v>16</v>
      </c>
      <c r="B1798" s="48">
        <v>2928.28</v>
      </c>
      <c r="C1798" s="51">
        <f>B1798</f>
        <v>2928.28</v>
      </c>
      <c r="D1798" s="51">
        <v>2043.65</v>
      </c>
      <c r="E1798" s="51">
        <f>B1798-D1798</f>
        <v>884.6300000000001</v>
      </c>
      <c r="F1798" s="54">
        <f>B1798-C1798</f>
        <v>0</v>
      </c>
    </row>
    <row r="1799" spans="1:6" ht="15">
      <c r="A1799" s="17" t="s">
        <v>17</v>
      </c>
      <c r="B1799" s="49"/>
      <c r="C1799" s="52"/>
      <c r="D1799" s="52"/>
      <c r="E1799" s="52"/>
      <c r="F1799" s="55"/>
    </row>
    <row r="1800" spans="1:6" ht="15">
      <c r="A1800" s="18" t="s">
        <v>27</v>
      </c>
      <c r="B1800" s="50"/>
      <c r="C1800" s="53"/>
      <c r="D1800" s="53"/>
      <c r="E1800" s="53"/>
      <c r="F1800" s="56"/>
    </row>
    <row r="1801" spans="1:6" ht="15">
      <c r="A1801" s="11" t="s">
        <v>18</v>
      </c>
      <c r="B1801" s="57">
        <v>4209.56</v>
      </c>
      <c r="C1801" s="60">
        <f>B1801*0.82310886</f>
        <v>3464.9261327016006</v>
      </c>
      <c r="D1801" s="60">
        <v>2937.83</v>
      </c>
      <c r="E1801" s="60">
        <f>B1801-D1801</f>
        <v>1271.7300000000005</v>
      </c>
      <c r="F1801" s="63">
        <f>B1801-C1801</f>
        <v>744.6338672983998</v>
      </c>
    </row>
    <row r="1802" spans="1:6" ht="15">
      <c r="A1802" s="12" t="s">
        <v>19</v>
      </c>
      <c r="B1802" s="58"/>
      <c r="C1802" s="61"/>
      <c r="D1802" s="61"/>
      <c r="E1802" s="61"/>
      <c r="F1802" s="64"/>
    </row>
    <row r="1803" spans="1:6" ht="15.75" thickBot="1">
      <c r="A1803" s="13" t="s">
        <v>27</v>
      </c>
      <c r="B1803" s="59"/>
      <c r="C1803" s="62"/>
      <c r="D1803" s="62"/>
      <c r="E1803" s="62"/>
      <c r="F1803" s="65"/>
    </row>
    <row r="1804" spans="1:6" ht="15.75" thickBot="1">
      <c r="A1804" s="10" t="s">
        <v>20</v>
      </c>
      <c r="B1804" s="38">
        <f>SUM(B1784:B1803)</f>
        <v>37092.189999999995</v>
      </c>
      <c r="C1804" s="38">
        <f>SUM(C1784:C1803)</f>
        <v>16932.997342651903</v>
      </c>
      <c r="D1804" s="38">
        <f>SUM(D1784:D1803)</f>
        <v>25886.520000000004</v>
      </c>
      <c r="E1804" s="38">
        <f>SUM(E1784:E1803)</f>
        <v>11205.669999999998</v>
      </c>
      <c r="F1804" s="38">
        <f>SUM(F1784:F1803)</f>
        <v>20159.192657348096</v>
      </c>
    </row>
    <row r="1805" spans="2:6" ht="15.75" thickBot="1">
      <c r="B1805" s="40"/>
      <c r="C1805" s="40"/>
      <c r="D1805" s="40"/>
      <c r="E1805" s="40"/>
      <c r="F1805" s="40"/>
    </row>
    <row r="1806" spans="1:6" ht="15">
      <c r="A1806" s="69" t="s">
        <v>21</v>
      </c>
      <c r="B1806" s="72" t="s">
        <v>99</v>
      </c>
      <c r="C1806" s="73"/>
      <c r="D1806" s="73"/>
      <c r="E1806" s="73"/>
      <c r="F1806" s="74"/>
    </row>
    <row r="1807" spans="1:6" ht="15">
      <c r="A1807" s="70"/>
      <c r="B1807" s="75"/>
      <c r="C1807" s="76"/>
      <c r="D1807" s="76"/>
      <c r="E1807" s="76"/>
      <c r="F1807" s="77"/>
    </row>
    <row r="1808" spans="1:6" ht="30.75" thickBot="1">
      <c r="A1808" s="71"/>
      <c r="B1808" s="35" t="s">
        <v>0</v>
      </c>
      <c r="C1808" s="36" t="s">
        <v>1</v>
      </c>
      <c r="D1808" s="36" t="s">
        <v>22</v>
      </c>
      <c r="E1808" s="36" t="s">
        <v>23</v>
      </c>
      <c r="F1808" s="37" t="s">
        <v>2</v>
      </c>
    </row>
    <row r="1809" spans="1:6" ht="15">
      <c r="A1809" s="12" t="s">
        <v>3</v>
      </c>
      <c r="B1809" s="78">
        <v>59573.14</v>
      </c>
      <c r="C1809" s="79">
        <f>B1809*0.99240038</f>
        <v>59120.4067737932</v>
      </c>
      <c r="D1809" s="79">
        <v>41681.3</v>
      </c>
      <c r="E1809" s="79">
        <f>B1809-D1809</f>
        <v>17891.839999999997</v>
      </c>
      <c r="F1809" s="80">
        <f>B1809-C1809</f>
        <v>452.7332262068012</v>
      </c>
    </row>
    <row r="1810" spans="1:6" ht="15">
      <c r="A1810" s="12" t="s">
        <v>4</v>
      </c>
      <c r="B1810" s="58"/>
      <c r="C1810" s="61"/>
      <c r="D1810" s="61"/>
      <c r="E1810" s="61"/>
      <c r="F1810" s="64"/>
    </row>
    <row r="1811" spans="1:6" ht="15">
      <c r="A1811" s="13" t="s">
        <v>104</v>
      </c>
      <c r="B1811" s="66"/>
      <c r="C1811" s="67"/>
      <c r="D1811" s="67"/>
      <c r="E1811" s="67"/>
      <c r="F1811" s="68"/>
    </row>
    <row r="1812" spans="1:6" ht="15">
      <c r="A1812" s="14" t="s">
        <v>28</v>
      </c>
      <c r="B1812" s="48">
        <v>4454.3</v>
      </c>
      <c r="C1812" s="51">
        <v>0</v>
      </c>
      <c r="D1812" s="51">
        <v>3111.74</v>
      </c>
      <c r="E1812" s="51">
        <f>B1812-D1812</f>
        <v>1342.5600000000004</v>
      </c>
      <c r="F1812" s="54">
        <f>B1812-C1812</f>
        <v>4454.3</v>
      </c>
    </row>
    <row r="1813" spans="1:6" ht="15">
      <c r="A1813" s="15" t="s">
        <v>29</v>
      </c>
      <c r="B1813" s="49"/>
      <c r="C1813" s="52"/>
      <c r="D1813" s="52"/>
      <c r="E1813" s="52"/>
      <c r="F1813" s="55"/>
    </row>
    <row r="1814" spans="1:6" ht="15">
      <c r="A1814" s="16" t="s">
        <v>104</v>
      </c>
      <c r="B1814" s="50"/>
      <c r="C1814" s="53"/>
      <c r="D1814" s="53"/>
      <c r="E1814" s="53"/>
      <c r="F1814" s="56"/>
    </row>
    <row r="1815" spans="1:6" ht="15">
      <c r="A1815" s="11" t="s">
        <v>6</v>
      </c>
      <c r="B1815" s="57">
        <v>109123.28</v>
      </c>
      <c r="C1815" s="60">
        <v>134644.9</v>
      </c>
      <c r="D1815" s="60">
        <v>76811.87</v>
      </c>
      <c r="E1815" s="60">
        <f>B1815-D1815</f>
        <v>32311.410000000003</v>
      </c>
      <c r="F1815" s="63">
        <f>B1815-C1815</f>
        <v>-25521.619999999995</v>
      </c>
    </row>
    <row r="1816" spans="1:6" ht="15">
      <c r="A1816" s="12" t="s">
        <v>7</v>
      </c>
      <c r="B1816" s="58"/>
      <c r="C1816" s="61"/>
      <c r="D1816" s="61"/>
      <c r="E1816" s="61"/>
      <c r="F1816" s="64"/>
    </row>
    <row r="1817" spans="1:6" ht="15">
      <c r="A1817" s="13" t="s">
        <v>104</v>
      </c>
      <c r="B1817" s="66"/>
      <c r="C1817" s="67"/>
      <c r="D1817" s="67"/>
      <c r="E1817" s="67"/>
      <c r="F1817" s="68"/>
    </row>
    <row r="1818" spans="1:6" ht="15">
      <c r="A1818" s="14" t="s">
        <v>8</v>
      </c>
      <c r="B1818" s="48">
        <v>114690.73</v>
      </c>
      <c r="C1818" s="51">
        <v>247803.6</v>
      </c>
      <c r="D1818" s="51">
        <v>80106.84</v>
      </c>
      <c r="E1818" s="51">
        <f>B1818-D1818</f>
        <v>34583.89</v>
      </c>
      <c r="F1818" s="54">
        <f>B1818-C1818</f>
        <v>-133112.87</v>
      </c>
    </row>
    <row r="1819" spans="1:6" ht="15">
      <c r="A1819" s="16" t="s">
        <v>105</v>
      </c>
      <c r="B1819" s="50"/>
      <c r="C1819" s="53"/>
      <c r="D1819" s="53"/>
      <c r="E1819" s="53"/>
      <c r="F1819" s="56"/>
    </row>
    <row r="1820" spans="1:6" ht="15">
      <c r="A1820" s="11" t="s">
        <v>12</v>
      </c>
      <c r="B1820" s="57">
        <v>15589.26</v>
      </c>
      <c r="C1820" s="60">
        <f>B1820*0.99238655</f>
        <v>15470.571948453</v>
      </c>
      <c r="D1820" s="60">
        <v>10877.17</v>
      </c>
      <c r="E1820" s="60">
        <f>B1820-D1820</f>
        <v>4712.09</v>
      </c>
      <c r="F1820" s="63">
        <f>B1820-C1820</f>
        <v>118.68805154700021</v>
      </c>
    </row>
    <row r="1821" spans="1:6" ht="15">
      <c r="A1821" s="12" t="s">
        <v>13</v>
      </c>
      <c r="B1821" s="58"/>
      <c r="C1821" s="61"/>
      <c r="D1821" s="61"/>
      <c r="E1821" s="61"/>
      <c r="F1821" s="64"/>
    </row>
    <row r="1822" spans="1:6" ht="15">
      <c r="A1822" s="13" t="s">
        <v>104</v>
      </c>
      <c r="B1822" s="66"/>
      <c r="C1822" s="67"/>
      <c r="D1822" s="67"/>
      <c r="E1822" s="67"/>
      <c r="F1822" s="68"/>
    </row>
    <row r="1823" spans="1:6" ht="15">
      <c r="A1823" s="26" t="s">
        <v>14</v>
      </c>
      <c r="B1823" s="48">
        <v>200431.07</v>
      </c>
      <c r="C1823" s="51">
        <f>B1823*0.99184561</f>
        <v>198796.67688710272</v>
      </c>
      <c r="D1823" s="51">
        <v>139847.45</v>
      </c>
      <c r="E1823" s="51">
        <f>B1823-D1823</f>
        <v>60583.619999999995</v>
      </c>
      <c r="F1823" s="54">
        <f>B1823-C1823</f>
        <v>1634.3931128972908</v>
      </c>
    </row>
    <row r="1824" spans="1:6" ht="15">
      <c r="A1824" s="27" t="s">
        <v>15</v>
      </c>
      <c r="B1824" s="49"/>
      <c r="C1824" s="52"/>
      <c r="D1824" s="52"/>
      <c r="E1824" s="52"/>
      <c r="F1824" s="55"/>
    </row>
    <row r="1825" spans="1:6" ht="15">
      <c r="A1825" s="28" t="s">
        <v>100</v>
      </c>
      <c r="B1825" s="50"/>
      <c r="C1825" s="53"/>
      <c r="D1825" s="53"/>
      <c r="E1825" s="53"/>
      <c r="F1825" s="56"/>
    </row>
    <row r="1826" spans="1:6" ht="15">
      <c r="A1826" s="21" t="s">
        <v>16</v>
      </c>
      <c r="B1826" s="57">
        <v>26724.29</v>
      </c>
      <c r="C1826" s="60">
        <f>B1826</f>
        <v>26724.29</v>
      </c>
      <c r="D1826" s="60">
        <v>18646.45</v>
      </c>
      <c r="E1826" s="60">
        <f>B1826-D1826</f>
        <v>8077.84</v>
      </c>
      <c r="F1826" s="63">
        <f>B1826-C1826</f>
        <v>0</v>
      </c>
    </row>
    <row r="1827" spans="1:6" ht="15">
      <c r="A1827" s="21" t="s">
        <v>17</v>
      </c>
      <c r="B1827" s="58"/>
      <c r="C1827" s="61"/>
      <c r="D1827" s="61"/>
      <c r="E1827" s="61"/>
      <c r="F1827" s="64"/>
    </row>
    <row r="1828" spans="1:6" ht="15">
      <c r="A1828" s="22" t="s">
        <v>104</v>
      </c>
      <c r="B1828" s="66"/>
      <c r="C1828" s="67"/>
      <c r="D1828" s="67"/>
      <c r="E1828" s="67"/>
      <c r="F1828" s="68"/>
    </row>
    <row r="1829" spans="1:6" ht="15">
      <c r="A1829" s="14" t="s">
        <v>18</v>
      </c>
      <c r="B1829" s="48">
        <v>38416.66</v>
      </c>
      <c r="C1829" s="51">
        <f>B1829*0.82310886</f>
        <v>31621.093217607606</v>
      </c>
      <c r="D1829" s="51">
        <v>26804.63</v>
      </c>
      <c r="E1829" s="51">
        <f>B1829-D1829</f>
        <v>11612.030000000002</v>
      </c>
      <c r="F1829" s="54">
        <f>B1829-C1829</f>
        <v>6795.566782392398</v>
      </c>
    </row>
    <row r="1830" spans="1:6" ht="15">
      <c r="A1830" s="15" t="s">
        <v>19</v>
      </c>
      <c r="B1830" s="49"/>
      <c r="C1830" s="52"/>
      <c r="D1830" s="52"/>
      <c r="E1830" s="52"/>
      <c r="F1830" s="55"/>
    </row>
    <row r="1831" spans="1:6" ht="15.75" thickBot="1">
      <c r="A1831" s="16" t="s">
        <v>104</v>
      </c>
      <c r="B1831" s="82"/>
      <c r="C1831" s="83"/>
      <c r="D1831" s="83"/>
      <c r="E1831" s="83"/>
      <c r="F1831" s="84"/>
    </row>
    <row r="1832" spans="1:6" ht="15.75" thickBot="1">
      <c r="A1832" s="10" t="s">
        <v>20</v>
      </c>
      <c r="B1832" s="41">
        <f>SUM(B1809:B1831)</f>
        <v>569002.7300000001</v>
      </c>
      <c r="C1832" s="41">
        <f>SUM(C1809:C1831)</f>
        <v>714181.5388269565</v>
      </c>
      <c r="D1832" s="41">
        <f>SUM(D1809:D1831)</f>
        <v>397887.45</v>
      </c>
      <c r="E1832" s="41">
        <f>SUM(E1809:E1831)</f>
        <v>171115.27999999997</v>
      </c>
      <c r="F1832" s="41">
        <f>SUM(F1809:F1831)</f>
        <v>-145178.8088269565</v>
      </c>
    </row>
    <row r="1833" spans="2:6" ht="15.75" thickBot="1">
      <c r="B1833" s="40"/>
      <c r="C1833" s="40"/>
      <c r="D1833" s="40"/>
      <c r="E1833" s="40"/>
      <c r="F1833" s="40"/>
    </row>
    <row r="1834" spans="1:6" ht="15">
      <c r="A1834" s="69" t="s">
        <v>21</v>
      </c>
      <c r="B1834" s="72" t="s">
        <v>101</v>
      </c>
      <c r="C1834" s="73"/>
      <c r="D1834" s="73"/>
      <c r="E1834" s="73"/>
      <c r="F1834" s="74"/>
    </row>
    <row r="1835" spans="1:6" ht="15">
      <c r="A1835" s="70"/>
      <c r="B1835" s="75"/>
      <c r="C1835" s="76"/>
      <c r="D1835" s="76"/>
      <c r="E1835" s="76"/>
      <c r="F1835" s="77"/>
    </row>
    <row r="1836" spans="1:6" ht="30.75" thickBot="1">
      <c r="A1836" s="71"/>
      <c r="B1836" s="35" t="s">
        <v>0</v>
      </c>
      <c r="C1836" s="36" t="s">
        <v>1</v>
      </c>
      <c r="D1836" s="36" t="s">
        <v>22</v>
      </c>
      <c r="E1836" s="36" t="s">
        <v>23</v>
      </c>
      <c r="F1836" s="37" t="s">
        <v>2</v>
      </c>
    </row>
    <row r="1837" spans="1:6" ht="15">
      <c r="A1837" s="12" t="s">
        <v>3</v>
      </c>
      <c r="B1837" s="78">
        <v>36855.31</v>
      </c>
      <c r="C1837" s="79">
        <f>B1837*0.99240038</f>
        <v>36575.2236490178</v>
      </c>
      <c r="D1837" s="79">
        <v>23107.87</v>
      </c>
      <c r="E1837" s="79">
        <f>B1837-D1837</f>
        <v>13747.439999999999</v>
      </c>
      <c r="F1837" s="80">
        <f>B1837-C1837</f>
        <v>280.0863509822011</v>
      </c>
    </row>
    <row r="1838" spans="1:6" ht="15">
      <c r="A1838" s="12" t="s">
        <v>4</v>
      </c>
      <c r="B1838" s="58"/>
      <c r="C1838" s="61"/>
      <c r="D1838" s="61"/>
      <c r="E1838" s="61"/>
      <c r="F1838" s="64"/>
    </row>
    <row r="1839" spans="1:6" ht="15">
      <c r="A1839" s="13" t="s">
        <v>104</v>
      </c>
      <c r="B1839" s="66"/>
      <c r="C1839" s="67"/>
      <c r="D1839" s="67"/>
      <c r="E1839" s="67"/>
      <c r="F1839" s="68"/>
    </row>
    <row r="1840" spans="1:6" ht="15">
      <c r="A1840" s="14" t="s">
        <v>6</v>
      </c>
      <c r="B1840" s="48">
        <v>57377.25</v>
      </c>
      <c r="C1840" s="51">
        <v>102281.5</v>
      </c>
      <c r="D1840" s="51">
        <v>35974.86</v>
      </c>
      <c r="E1840" s="51">
        <f>B1840-D1840</f>
        <v>21402.39</v>
      </c>
      <c r="F1840" s="54">
        <f>B1840-C1840</f>
        <v>-44904.25</v>
      </c>
    </row>
    <row r="1841" spans="1:6" ht="15">
      <c r="A1841" s="15" t="s">
        <v>7</v>
      </c>
      <c r="B1841" s="49"/>
      <c r="C1841" s="52"/>
      <c r="D1841" s="52"/>
      <c r="E1841" s="52"/>
      <c r="F1841" s="55"/>
    </row>
    <row r="1842" spans="1:6" ht="15">
      <c r="A1842" s="16" t="s">
        <v>104</v>
      </c>
      <c r="B1842" s="50"/>
      <c r="C1842" s="53"/>
      <c r="D1842" s="53"/>
      <c r="E1842" s="53"/>
      <c r="F1842" s="56"/>
    </row>
    <row r="1843" spans="1:6" ht="15">
      <c r="A1843" s="11" t="s">
        <v>8</v>
      </c>
      <c r="B1843" s="57">
        <v>120617.16</v>
      </c>
      <c r="C1843" s="60">
        <v>8013.48</v>
      </c>
      <c r="D1843" s="60">
        <v>75649.38</v>
      </c>
      <c r="E1843" s="60">
        <f>B1843-D1843</f>
        <v>44967.78</v>
      </c>
      <c r="F1843" s="63">
        <f>B1843-C1843</f>
        <v>112603.68000000001</v>
      </c>
    </row>
    <row r="1844" spans="1:6" ht="15">
      <c r="A1844" s="13" t="s">
        <v>104</v>
      </c>
      <c r="B1844" s="66"/>
      <c r="C1844" s="67"/>
      <c r="D1844" s="67"/>
      <c r="E1844" s="67"/>
      <c r="F1844" s="68"/>
    </row>
    <row r="1845" spans="1:6" ht="15">
      <c r="A1845" s="14" t="s">
        <v>12</v>
      </c>
      <c r="B1845" s="48">
        <v>11726.68</v>
      </c>
      <c r="C1845" s="51">
        <f>B1845*0.99238655</f>
        <v>11637.399508154</v>
      </c>
      <c r="D1845" s="51">
        <v>7376.32</v>
      </c>
      <c r="E1845" s="51">
        <f>B1845-D1845</f>
        <v>4350.360000000001</v>
      </c>
      <c r="F1845" s="54">
        <f>B1845-C1845</f>
        <v>89.28049184600059</v>
      </c>
    </row>
    <row r="1846" spans="1:6" ht="15">
      <c r="A1846" s="15" t="s">
        <v>13</v>
      </c>
      <c r="B1846" s="49"/>
      <c r="C1846" s="52"/>
      <c r="D1846" s="52"/>
      <c r="E1846" s="52"/>
      <c r="F1846" s="55"/>
    </row>
    <row r="1847" spans="1:6" ht="15">
      <c r="A1847" s="16" t="s">
        <v>104</v>
      </c>
      <c r="B1847" s="50"/>
      <c r="C1847" s="53"/>
      <c r="D1847" s="53"/>
      <c r="E1847" s="53"/>
      <c r="F1847" s="56"/>
    </row>
    <row r="1848" spans="1:6" ht="15">
      <c r="A1848" s="29" t="s">
        <v>14</v>
      </c>
      <c r="B1848" s="57">
        <v>150771.36</v>
      </c>
      <c r="C1848" s="60">
        <f>B1848*0.99184561</f>
        <v>149541.91152972958</v>
      </c>
      <c r="D1848" s="60">
        <v>94837.62</v>
      </c>
      <c r="E1848" s="60">
        <f>B1848-D1848</f>
        <v>55933.73999999999</v>
      </c>
      <c r="F1848" s="63">
        <f>B1848-C1848</f>
        <v>1229.4484702704067</v>
      </c>
    </row>
    <row r="1849" spans="1:6" ht="15">
      <c r="A1849" s="30" t="s">
        <v>15</v>
      </c>
      <c r="B1849" s="58"/>
      <c r="C1849" s="61"/>
      <c r="D1849" s="61"/>
      <c r="E1849" s="61"/>
      <c r="F1849" s="64"/>
    </row>
    <row r="1850" spans="1:6" ht="15">
      <c r="A1850" s="31" t="s">
        <v>100</v>
      </c>
      <c r="B1850" s="66"/>
      <c r="C1850" s="67"/>
      <c r="D1850" s="67"/>
      <c r="E1850" s="67"/>
      <c r="F1850" s="68"/>
    </row>
    <row r="1851" spans="1:6" ht="15">
      <c r="A1851" s="26" t="s">
        <v>9</v>
      </c>
      <c r="B1851" s="48">
        <v>656561.38</v>
      </c>
      <c r="C1851" s="51">
        <v>672159.27</v>
      </c>
      <c r="D1851" s="51">
        <v>330635.67</v>
      </c>
      <c r="E1851" s="51">
        <f>B1851-D1851</f>
        <v>325925.71</v>
      </c>
      <c r="F1851" s="54">
        <f>B1851-C1851</f>
        <v>-15597.890000000014</v>
      </c>
    </row>
    <row r="1852" spans="1:6" ht="15">
      <c r="A1852" s="27" t="s">
        <v>10</v>
      </c>
      <c r="B1852" s="49"/>
      <c r="C1852" s="52"/>
      <c r="D1852" s="52"/>
      <c r="E1852" s="52"/>
      <c r="F1852" s="55"/>
    </row>
    <row r="1853" spans="1:6" ht="15">
      <c r="A1853" s="28" t="s">
        <v>11</v>
      </c>
      <c r="B1853" s="50"/>
      <c r="C1853" s="53"/>
      <c r="D1853" s="53"/>
      <c r="E1853" s="53"/>
      <c r="F1853" s="56"/>
    </row>
    <row r="1854" spans="1:6" ht="15">
      <c r="A1854" s="21" t="s">
        <v>16</v>
      </c>
      <c r="B1854" s="57">
        <v>20102.93</v>
      </c>
      <c r="C1854" s="60">
        <f>B1854</f>
        <v>20102.93</v>
      </c>
      <c r="D1854" s="60">
        <v>12645.14</v>
      </c>
      <c r="E1854" s="60">
        <f>B1854-D1854</f>
        <v>7457.790000000001</v>
      </c>
      <c r="F1854" s="63">
        <f>B1854-C1854</f>
        <v>0</v>
      </c>
    </row>
    <row r="1855" spans="1:6" ht="15">
      <c r="A1855" s="21" t="s">
        <v>17</v>
      </c>
      <c r="B1855" s="58"/>
      <c r="C1855" s="61"/>
      <c r="D1855" s="61"/>
      <c r="E1855" s="61"/>
      <c r="F1855" s="64"/>
    </row>
    <row r="1856" spans="1:6" ht="15">
      <c r="A1856" s="22" t="s">
        <v>104</v>
      </c>
      <c r="B1856" s="66"/>
      <c r="C1856" s="67"/>
      <c r="D1856" s="67"/>
      <c r="E1856" s="67"/>
      <c r="F1856" s="68"/>
    </row>
    <row r="1857" spans="1:6" ht="15">
      <c r="A1857" s="14" t="s">
        <v>18</v>
      </c>
      <c r="B1857" s="48">
        <v>28898.92</v>
      </c>
      <c r="C1857" s="51">
        <f>B1857*0.82310886</f>
        <v>23786.9570964312</v>
      </c>
      <c r="D1857" s="51">
        <v>18177.88</v>
      </c>
      <c r="E1857" s="51">
        <f>B1857-D1857</f>
        <v>10721.039999999997</v>
      </c>
      <c r="F1857" s="54">
        <f>B1857-C1857</f>
        <v>5111.962903568798</v>
      </c>
    </row>
    <row r="1858" spans="1:6" ht="15">
      <c r="A1858" s="15" t="s">
        <v>19</v>
      </c>
      <c r="B1858" s="49"/>
      <c r="C1858" s="52"/>
      <c r="D1858" s="52"/>
      <c r="E1858" s="52"/>
      <c r="F1858" s="55"/>
    </row>
    <row r="1859" spans="1:6" ht="15.75" thickBot="1">
      <c r="A1859" s="16" t="s">
        <v>104</v>
      </c>
      <c r="B1859" s="82"/>
      <c r="C1859" s="83"/>
      <c r="D1859" s="83"/>
      <c r="E1859" s="83"/>
      <c r="F1859" s="84"/>
    </row>
    <row r="1860" spans="1:6" ht="15.75" thickBot="1">
      <c r="A1860" s="10" t="s">
        <v>20</v>
      </c>
      <c r="B1860" s="41">
        <f>SUM(B1837:B1859)</f>
        <v>1082910.99</v>
      </c>
      <c r="C1860" s="41">
        <f>SUM(C1837:C1859)</f>
        <v>1024098.6717833326</v>
      </c>
      <c r="D1860" s="41">
        <f>SUM(D1837:D1859)</f>
        <v>598404.74</v>
      </c>
      <c r="E1860" s="41">
        <f>SUM(E1837:E1859)</f>
        <v>484506.25</v>
      </c>
      <c r="F1860" s="41">
        <f>SUM(F1837:F1859)</f>
        <v>58812.31821666741</v>
      </c>
    </row>
    <row r="1861" spans="2:6" ht="15.75" thickBot="1">
      <c r="B1861" s="40"/>
      <c r="C1861" s="40"/>
      <c r="D1861" s="40"/>
      <c r="E1861" s="40"/>
      <c r="F1861" s="40"/>
    </row>
    <row r="1862" spans="1:6" ht="15">
      <c r="A1862" s="69" t="s">
        <v>21</v>
      </c>
      <c r="B1862" s="72" t="s">
        <v>102</v>
      </c>
      <c r="C1862" s="73"/>
      <c r="D1862" s="73"/>
      <c r="E1862" s="73"/>
      <c r="F1862" s="74"/>
    </row>
    <row r="1863" spans="1:6" ht="15">
      <c r="A1863" s="70"/>
      <c r="B1863" s="75"/>
      <c r="C1863" s="76"/>
      <c r="D1863" s="76"/>
      <c r="E1863" s="76"/>
      <c r="F1863" s="77"/>
    </row>
    <row r="1864" spans="1:6" ht="30.75" thickBot="1">
      <c r="A1864" s="71"/>
      <c r="B1864" s="35" t="s">
        <v>0</v>
      </c>
      <c r="C1864" s="36" t="s">
        <v>1</v>
      </c>
      <c r="D1864" s="36" t="s">
        <v>22</v>
      </c>
      <c r="E1864" s="36" t="s">
        <v>23</v>
      </c>
      <c r="F1864" s="37" t="s">
        <v>2</v>
      </c>
    </row>
    <row r="1865" spans="1:6" ht="15">
      <c r="A1865" s="12" t="s">
        <v>3</v>
      </c>
      <c r="B1865" s="78">
        <v>19206.36</v>
      </c>
      <c r="C1865" s="79">
        <f>B1865*0.99240038</f>
        <v>19060.3989624168</v>
      </c>
      <c r="D1865" s="79">
        <v>13785.02</v>
      </c>
      <c r="E1865" s="79">
        <f>B1865-D1865</f>
        <v>5421.34</v>
      </c>
      <c r="F1865" s="80">
        <f>B1865-C1865</f>
        <v>145.9610375832017</v>
      </c>
    </row>
    <row r="1866" spans="1:6" ht="15">
      <c r="A1866" s="12" t="s">
        <v>4</v>
      </c>
      <c r="B1866" s="58"/>
      <c r="C1866" s="61"/>
      <c r="D1866" s="61"/>
      <c r="E1866" s="61"/>
      <c r="F1866" s="64"/>
    </row>
    <row r="1867" spans="1:6" ht="15">
      <c r="A1867" s="13" t="s">
        <v>104</v>
      </c>
      <c r="B1867" s="66"/>
      <c r="C1867" s="67"/>
      <c r="D1867" s="67"/>
      <c r="E1867" s="67"/>
      <c r="F1867" s="68"/>
    </row>
    <row r="1868" spans="1:6" ht="15">
      <c r="A1868" s="14" t="s">
        <v>28</v>
      </c>
      <c r="B1868" s="48">
        <v>1436.38</v>
      </c>
      <c r="C1868" s="51">
        <v>0</v>
      </c>
      <c r="D1868" s="51">
        <v>1030.98</v>
      </c>
      <c r="E1868" s="51">
        <f>B1868-D1868</f>
        <v>405.4000000000001</v>
      </c>
      <c r="F1868" s="54">
        <f>B1868-C1868</f>
        <v>1436.38</v>
      </c>
    </row>
    <row r="1869" spans="1:6" ht="15">
      <c r="A1869" s="15" t="s">
        <v>29</v>
      </c>
      <c r="B1869" s="49"/>
      <c r="C1869" s="52"/>
      <c r="D1869" s="52"/>
      <c r="E1869" s="52"/>
      <c r="F1869" s="55"/>
    </row>
    <row r="1870" spans="1:6" ht="15">
      <c r="A1870" s="16" t="s">
        <v>104</v>
      </c>
      <c r="B1870" s="50"/>
      <c r="C1870" s="53"/>
      <c r="D1870" s="53"/>
      <c r="E1870" s="53"/>
      <c r="F1870" s="56"/>
    </row>
    <row r="1871" spans="1:6" ht="15">
      <c r="A1871" s="11" t="s">
        <v>6</v>
      </c>
      <c r="B1871" s="57">
        <v>35182.36</v>
      </c>
      <c r="C1871" s="60">
        <v>7935.69</v>
      </c>
      <c r="D1871" s="60">
        <v>25251.52</v>
      </c>
      <c r="E1871" s="60">
        <f>B1871-D1871</f>
        <v>9930.84</v>
      </c>
      <c r="F1871" s="63">
        <f>B1871-C1871</f>
        <v>27246.670000000002</v>
      </c>
    </row>
    <row r="1872" spans="1:6" ht="15">
      <c r="A1872" s="12" t="s">
        <v>7</v>
      </c>
      <c r="B1872" s="58"/>
      <c r="C1872" s="61"/>
      <c r="D1872" s="61"/>
      <c r="E1872" s="61"/>
      <c r="F1872" s="64"/>
    </row>
    <row r="1873" spans="1:6" ht="15">
      <c r="A1873" s="13" t="s">
        <v>104</v>
      </c>
      <c r="B1873" s="66"/>
      <c r="C1873" s="67"/>
      <c r="D1873" s="67"/>
      <c r="E1873" s="67"/>
      <c r="F1873" s="68"/>
    </row>
    <row r="1874" spans="1:6" ht="15">
      <c r="A1874" s="14" t="s">
        <v>8</v>
      </c>
      <c r="B1874" s="48">
        <v>36977.44</v>
      </c>
      <c r="C1874" s="51">
        <v>11053.74</v>
      </c>
      <c r="D1874" s="51">
        <v>26539.93</v>
      </c>
      <c r="E1874" s="51">
        <f>B1874-D1874</f>
        <v>10437.510000000002</v>
      </c>
      <c r="F1874" s="54">
        <f>B1874-C1874</f>
        <v>25923.700000000004</v>
      </c>
    </row>
    <row r="1875" spans="1:6" ht="15">
      <c r="A1875" s="16" t="s">
        <v>104</v>
      </c>
      <c r="B1875" s="50"/>
      <c r="C1875" s="53"/>
      <c r="D1875" s="53"/>
      <c r="E1875" s="53"/>
      <c r="F1875" s="56"/>
    </row>
    <row r="1876" spans="1:6" ht="15">
      <c r="A1876" s="11" t="s">
        <v>12</v>
      </c>
      <c r="B1876" s="57">
        <v>5026.32</v>
      </c>
      <c r="C1876" s="60">
        <f>B1876*0.99238655</f>
        <v>4988.052363995999</v>
      </c>
      <c r="D1876" s="60">
        <v>3607.57</v>
      </c>
      <c r="E1876" s="60">
        <f>B1876-D1876</f>
        <v>1418.7499999999995</v>
      </c>
      <c r="F1876" s="63">
        <f>B1876-C1876</f>
        <v>38.26763600400045</v>
      </c>
    </row>
    <row r="1877" spans="1:6" ht="15">
      <c r="A1877" s="12" t="s">
        <v>13</v>
      </c>
      <c r="B1877" s="58"/>
      <c r="C1877" s="61"/>
      <c r="D1877" s="61"/>
      <c r="E1877" s="61"/>
      <c r="F1877" s="64"/>
    </row>
    <row r="1878" spans="1:6" ht="15">
      <c r="A1878" s="13" t="s">
        <v>104</v>
      </c>
      <c r="B1878" s="66"/>
      <c r="C1878" s="67"/>
      <c r="D1878" s="67"/>
      <c r="E1878" s="67"/>
      <c r="F1878" s="68"/>
    </row>
    <row r="1879" spans="1:6" ht="15">
      <c r="A1879" s="26" t="s">
        <v>14</v>
      </c>
      <c r="B1879" s="48">
        <v>64620.05</v>
      </c>
      <c r="C1879" s="51">
        <f>B1879*0.99184561</f>
        <v>64093.11291048051</v>
      </c>
      <c r="D1879" s="51">
        <v>46379.87</v>
      </c>
      <c r="E1879" s="51">
        <f>B1879-D1879</f>
        <v>18240.18</v>
      </c>
      <c r="F1879" s="54">
        <f>B1879-C1879</f>
        <v>526.9370895194952</v>
      </c>
    </row>
    <row r="1880" spans="1:6" ht="15">
      <c r="A1880" s="27" t="s">
        <v>15</v>
      </c>
      <c r="B1880" s="49"/>
      <c r="C1880" s="52"/>
      <c r="D1880" s="52"/>
      <c r="E1880" s="52"/>
      <c r="F1880" s="55"/>
    </row>
    <row r="1881" spans="1:6" ht="15">
      <c r="A1881" s="28" t="s">
        <v>100</v>
      </c>
      <c r="B1881" s="50"/>
      <c r="C1881" s="53"/>
      <c r="D1881" s="53"/>
      <c r="E1881" s="53"/>
      <c r="F1881" s="56"/>
    </row>
    <row r="1882" spans="1:6" ht="15">
      <c r="A1882" s="21" t="s">
        <v>16</v>
      </c>
      <c r="B1882" s="57">
        <v>8616.29</v>
      </c>
      <c r="C1882" s="60">
        <f>B1882</f>
        <v>8616.29</v>
      </c>
      <c r="D1882" s="60">
        <v>6184.2</v>
      </c>
      <c r="E1882" s="60">
        <f>B1882-D1882</f>
        <v>2432.090000000001</v>
      </c>
      <c r="F1882" s="63">
        <f>B1882-C1882</f>
        <v>0</v>
      </c>
    </row>
    <row r="1883" spans="1:6" ht="15">
      <c r="A1883" s="21" t="s">
        <v>17</v>
      </c>
      <c r="B1883" s="58"/>
      <c r="C1883" s="61"/>
      <c r="D1883" s="61"/>
      <c r="E1883" s="61"/>
      <c r="F1883" s="64"/>
    </row>
    <row r="1884" spans="1:6" ht="15">
      <c r="A1884" s="22" t="s">
        <v>104</v>
      </c>
      <c r="B1884" s="66"/>
      <c r="C1884" s="67"/>
      <c r="D1884" s="67"/>
      <c r="E1884" s="67"/>
      <c r="F1884" s="68"/>
    </row>
    <row r="1885" spans="1:6" ht="15">
      <c r="A1885" s="14" t="s">
        <v>18</v>
      </c>
      <c r="B1885" s="48">
        <v>12385.13</v>
      </c>
      <c r="C1885" s="51">
        <f>B1885*0.82310886</f>
        <v>10194.3102352518</v>
      </c>
      <c r="D1885" s="51">
        <v>889.22</v>
      </c>
      <c r="E1885" s="51">
        <f>B1885-D1885</f>
        <v>11495.91</v>
      </c>
      <c r="F1885" s="54">
        <f>B1885-C1885</f>
        <v>2190.8197647481993</v>
      </c>
    </row>
    <row r="1886" spans="1:6" ht="15">
      <c r="A1886" s="15" t="s">
        <v>19</v>
      </c>
      <c r="B1886" s="49"/>
      <c r="C1886" s="52"/>
      <c r="D1886" s="52"/>
      <c r="E1886" s="52"/>
      <c r="F1886" s="55"/>
    </row>
    <row r="1887" spans="1:6" ht="15.75" thickBot="1">
      <c r="A1887" s="16" t="s">
        <v>104</v>
      </c>
      <c r="B1887" s="82"/>
      <c r="C1887" s="83"/>
      <c r="D1887" s="83"/>
      <c r="E1887" s="83"/>
      <c r="F1887" s="84"/>
    </row>
    <row r="1888" spans="1:6" ht="15.75" thickBot="1">
      <c r="A1888" s="10" t="s">
        <v>20</v>
      </c>
      <c r="B1888" s="41">
        <f>SUM(B1865:B1887)</f>
        <v>183450.33000000005</v>
      </c>
      <c r="C1888" s="41">
        <f>SUM(C1865:C1887)</f>
        <v>125941.59447214512</v>
      </c>
      <c r="D1888" s="41">
        <f>SUM(D1865:D1887)</f>
        <v>123668.31000000001</v>
      </c>
      <c r="E1888" s="41">
        <f>SUM(E1865:E1887)</f>
        <v>59782.020000000004</v>
      </c>
      <c r="F1888" s="41">
        <f>SUM(F1865:F1887)</f>
        <v>57508.73552785491</v>
      </c>
    </row>
    <row r="1889" spans="2:6" ht="15.75" thickBot="1">
      <c r="B1889" s="40"/>
      <c r="C1889" s="40"/>
      <c r="D1889" s="40"/>
      <c r="E1889" s="40"/>
      <c r="F1889" s="40"/>
    </row>
    <row r="1890" spans="1:6" ht="15">
      <c r="A1890" s="69" t="s">
        <v>21</v>
      </c>
      <c r="B1890" s="72" t="s">
        <v>103</v>
      </c>
      <c r="C1890" s="73"/>
      <c r="D1890" s="73"/>
      <c r="E1890" s="73"/>
      <c r="F1890" s="74"/>
    </row>
    <row r="1891" spans="1:6" ht="15">
      <c r="A1891" s="70"/>
      <c r="B1891" s="75"/>
      <c r="C1891" s="76"/>
      <c r="D1891" s="76"/>
      <c r="E1891" s="76"/>
      <c r="F1891" s="77"/>
    </row>
    <row r="1892" spans="1:6" ht="30.75" thickBot="1">
      <c r="A1892" s="71"/>
      <c r="B1892" s="35" t="s">
        <v>0</v>
      </c>
      <c r="C1892" s="36" t="s">
        <v>1</v>
      </c>
      <c r="D1892" s="36" t="s">
        <v>22</v>
      </c>
      <c r="E1892" s="36" t="s">
        <v>23</v>
      </c>
      <c r="F1892" s="37" t="s">
        <v>2</v>
      </c>
    </row>
    <row r="1893" spans="1:6" ht="15">
      <c r="A1893" s="12" t="s">
        <v>3</v>
      </c>
      <c r="B1893" s="78">
        <v>39341.96</v>
      </c>
      <c r="C1893" s="79">
        <f>B1893*0.99240038</f>
        <v>39042.976053944796</v>
      </c>
      <c r="D1893" s="79">
        <v>27102.87</v>
      </c>
      <c r="E1893" s="79">
        <f>B1893-D1893</f>
        <v>12239.09</v>
      </c>
      <c r="F1893" s="80">
        <f>B1893-C1893</f>
        <v>298.983946055203</v>
      </c>
    </row>
    <row r="1894" spans="1:6" ht="15">
      <c r="A1894" s="12" t="s">
        <v>4</v>
      </c>
      <c r="B1894" s="58"/>
      <c r="C1894" s="61"/>
      <c r="D1894" s="61"/>
      <c r="E1894" s="61"/>
      <c r="F1894" s="64"/>
    </row>
    <row r="1895" spans="1:6" ht="15">
      <c r="A1895" s="13" t="s">
        <v>105</v>
      </c>
      <c r="B1895" s="66"/>
      <c r="C1895" s="67"/>
      <c r="D1895" s="67"/>
      <c r="E1895" s="67"/>
      <c r="F1895" s="68"/>
    </row>
    <row r="1896" spans="1:6" ht="15">
      <c r="A1896" s="14" t="s">
        <v>28</v>
      </c>
      <c r="B1896" s="48">
        <v>2944.67</v>
      </c>
      <c r="C1896" s="51">
        <v>0</v>
      </c>
      <c r="D1896" s="51">
        <v>2029.64</v>
      </c>
      <c r="E1896" s="51">
        <f>B1896-D1896</f>
        <v>915.03</v>
      </c>
      <c r="F1896" s="54">
        <f>B1896-C1896</f>
        <v>2944.67</v>
      </c>
    </row>
    <row r="1897" spans="1:6" ht="15">
      <c r="A1897" s="15" t="s">
        <v>29</v>
      </c>
      <c r="B1897" s="49"/>
      <c r="C1897" s="52"/>
      <c r="D1897" s="52"/>
      <c r="E1897" s="52"/>
      <c r="F1897" s="55"/>
    </row>
    <row r="1898" spans="1:6" ht="15">
      <c r="A1898" s="16" t="s">
        <v>104</v>
      </c>
      <c r="B1898" s="50"/>
      <c r="C1898" s="53"/>
      <c r="D1898" s="53"/>
      <c r="E1898" s="53"/>
      <c r="F1898" s="56"/>
    </row>
    <row r="1899" spans="1:6" ht="15">
      <c r="A1899" s="11" t="s">
        <v>6</v>
      </c>
      <c r="B1899" s="57">
        <v>72139.22</v>
      </c>
      <c r="C1899" s="60">
        <v>38046.23</v>
      </c>
      <c r="D1899" s="60">
        <v>49720.26</v>
      </c>
      <c r="E1899" s="60">
        <f>B1899-D1899</f>
        <v>22418.96</v>
      </c>
      <c r="F1899" s="63">
        <f>B1899-C1899</f>
        <v>34092.99</v>
      </c>
    </row>
    <row r="1900" spans="1:6" ht="15">
      <c r="A1900" s="12" t="s">
        <v>7</v>
      </c>
      <c r="B1900" s="58"/>
      <c r="C1900" s="61"/>
      <c r="D1900" s="61"/>
      <c r="E1900" s="61"/>
      <c r="F1900" s="64"/>
    </row>
    <row r="1901" spans="1:6" ht="15">
      <c r="A1901" s="13" t="s">
        <v>104</v>
      </c>
      <c r="B1901" s="66"/>
      <c r="C1901" s="67"/>
      <c r="D1901" s="67"/>
      <c r="E1901" s="67"/>
      <c r="F1901" s="68"/>
    </row>
    <row r="1902" spans="1:6" ht="15">
      <c r="A1902" s="14" t="s">
        <v>8</v>
      </c>
      <c r="B1902" s="48">
        <v>75819.97</v>
      </c>
      <c r="C1902" s="51">
        <v>28989.21</v>
      </c>
      <c r="D1902" s="51">
        <v>52257.17</v>
      </c>
      <c r="E1902" s="51">
        <f>B1902-D1902</f>
        <v>23562.800000000003</v>
      </c>
      <c r="F1902" s="54">
        <f>B1902-C1902</f>
        <v>46830.76</v>
      </c>
    </row>
    <row r="1903" spans="1:6" ht="15">
      <c r="A1903" s="16" t="s">
        <v>104</v>
      </c>
      <c r="B1903" s="50"/>
      <c r="C1903" s="53"/>
      <c r="D1903" s="53"/>
      <c r="E1903" s="53"/>
      <c r="F1903" s="56"/>
    </row>
    <row r="1904" spans="1:6" ht="15">
      <c r="A1904" s="11" t="s">
        <v>12</v>
      </c>
      <c r="B1904" s="57">
        <v>10305.92</v>
      </c>
      <c r="C1904" s="60">
        <f>B1904*0.99238655</f>
        <v>10227.456393376</v>
      </c>
      <c r="D1904" s="60">
        <v>7103.21</v>
      </c>
      <c r="E1904" s="60">
        <f>B1904-D1904</f>
        <v>3202.71</v>
      </c>
      <c r="F1904" s="63">
        <f>B1904-C1904</f>
        <v>78.46360662400002</v>
      </c>
    </row>
    <row r="1905" spans="1:6" ht="15">
      <c r="A1905" s="12" t="s">
        <v>13</v>
      </c>
      <c r="B1905" s="58"/>
      <c r="C1905" s="61"/>
      <c r="D1905" s="61"/>
      <c r="E1905" s="61"/>
      <c r="F1905" s="64"/>
    </row>
    <row r="1906" spans="1:6" ht="15">
      <c r="A1906" s="13" t="s">
        <v>104</v>
      </c>
      <c r="B1906" s="66"/>
      <c r="C1906" s="67"/>
      <c r="D1906" s="67"/>
      <c r="E1906" s="67"/>
      <c r="F1906" s="68"/>
    </row>
    <row r="1907" spans="1:6" ht="15">
      <c r="A1907" s="26" t="s">
        <v>14</v>
      </c>
      <c r="B1907" s="48">
        <v>132500.62</v>
      </c>
      <c r="C1907" s="51">
        <f>B1907*0.99184561</f>
        <v>131420.1582692782</v>
      </c>
      <c r="D1907" s="51">
        <v>91322.9</v>
      </c>
      <c r="E1907" s="51">
        <f>B1907-D1907</f>
        <v>41177.72</v>
      </c>
      <c r="F1907" s="54">
        <f>B1907-C1907</f>
        <v>1080.461730721785</v>
      </c>
    </row>
    <row r="1908" spans="1:6" ht="15">
      <c r="A1908" s="27" t="s">
        <v>15</v>
      </c>
      <c r="B1908" s="49"/>
      <c r="C1908" s="52"/>
      <c r="D1908" s="52"/>
      <c r="E1908" s="52"/>
      <c r="F1908" s="55"/>
    </row>
    <row r="1909" spans="1:6" ht="15">
      <c r="A1909" s="28" t="s">
        <v>100</v>
      </c>
      <c r="B1909" s="50"/>
      <c r="C1909" s="53"/>
      <c r="D1909" s="53"/>
      <c r="E1909" s="53"/>
      <c r="F1909" s="56"/>
    </row>
    <row r="1910" spans="1:6" ht="15">
      <c r="A1910" s="21" t="s">
        <v>16</v>
      </c>
      <c r="B1910" s="57">
        <v>17666.63</v>
      </c>
      <c r="C1910" s="60">
        <f>B1910</f>
        <v>17666.63</v>
      </c>
      <c r="D1910" s="60">
        <v>12176.31</v>
      </c>
      <c r="E1910" s="60">
        <f>B1910-D1910</f>
        <v>5490.3200000000015</v>
      </c>
      <c r="F1910" s="63">
        <f>B1910-C1910</f>
        <v>0</v>
      </c>
    </row>
    <row r="1911" spans="1:6" ht="15">
      <c r="A1911" s="21" t="s">
        <v>17</v>
      </c>
      <c r="B1911" s="58"/>
      <c r="C1911" s="61"/>
      <c r="D1911" s="61"/>
      <c r="E1911" s="61"/>
      <c r="F1911" s="64"/>
    </row>
    <row r="1912" spans="1:6" ht="15">
      <c r="A1912" s="22" t="s">
        <v>104</v>
      </c>
      <c r="B1912" s="66"/>
      <c r="C1912" s="67"/>
      <c r="D1912" s="67"/>
      <c r="E1912" s="67"/>
      <c r="F1912" s="68"/>
    </row>
    <row r="1913" spans="1:6" ht="15">
      <c r="A1913" s="14" t="s">
        <v>18</v>
      </c>
      <c r="B1913" s="48">
        <v>25395.94</v>
      </c>
      <c r="C1913" s="51">
        <f>B1913*0.82310886</f>
        <v>20903.6232220284</v>
      </c>
      <c r="D1913" s="51">
        <v>17503.59</v>
      </c>
      <c r="E1913" s="51">
        <f>B1913-D1913</f>
        <v>7892.3499999999985</v>
      </c>
      <c r="F1913" s="54">
        <f>B1913-C1913</f>
        <v>4492.316777971599</v>
      </c>
    </row>
    <row r="1914" spans="1:6" ht="15">
      <c r="A1914" s="15" t="s">
        <v>19</v>
      </c>
      <c r="B1914" s="49"/>
      <c r="C1914" s="52"/>
      <c r="D1914" s="52"/>
      <c r="E1914" s="52"/>
      <c r="F1914" s="55"/>
    </row>
    <row r="1915" spans="1:6" ht="15.75" thickBot="1">
      <c r="A1915" s="16" t="s">
        <v>104</v>
      </c>
      <c r="B1915" s="82"/>
      <c r="C1915" s="83"/>
      <c r="D1915" s="83"/>
      <c r="E1915" s="83"/>
      <c r="F1915" s="84"/>
    </row>
    <row r="1916" spans="1:6" ht="15.75" thickBot="1">
      <c r="A1916" s="10" t="s">
        <v>20</v>
      </c>
      <c r="B1916" s="41">
        <f>SUM(B1893:B1915)</f>
        <v>376114.93</v>
      </c>
      <c r="C1916" s="41">
        <f>SUM(C1893:C1915)</f>
        <v>286296.28393862734</v>
      </c>
      <c r="D1916" s="41">
        <f>SUM(D1893:D1915)</f>
        <v>259215.94999999998</v>
      </c>
      <c r="E1916" s="41">
        <f>SUM(E1893:E1915)</f>
        <v>116898.98000000001</v>
      </c>
      <c r="F1916" s="41">
        <f>SUM(F1893:F1915)</f>
        <v>89818.6460613726</v>
      </c>
    </row>
    <row r="1917" spans="2:6" ht="15.75" thickBot="1">
      <c r="B1917" s="40"/>
      <c r="C1917" s="40"/>
      <c r="D1917" s="40"/>
      <c r="E1917" s="40"/>
      <c r="F1917" s="40"/>
    </row>
    <row r="1918" spans="1:6" ht="15">
      <c r="A1918" s="69" t="s">
        <v>21</v>
      </c>
      <c r="B1918" s="72" t="s">
        <v>106</v>
      </c>
      <c r="C1918" s="73"/>
      <c r="D1918" s="73"/>
      <c r="E1918" s="73"/>
      <c r="F1918" s="74"/>
    </row>
    <row r="1919" spans="1:6" ht="15">
      <c r="A1919" s="70"/>
      <c r="B1919" s="75"/>
      <c r="C1919" s="76"/>
      <c r="D1919" s="76"/>
      <c r="E1919" s="76"/>
      <c r="F1919" s="77"/>
    </row>
    <row r="1920" spans="1:6" ht="30.75" thickBot="1">
      <c r="A1920" s="71"/>
      <c r="B1920" s="35" t="s">
        <v>0</v>
      </c>
      <c r="C1920" s="36" t="s">
        <v>1</v>
      </c>
      <c r="D1920" s="36" t="s">
        <v>22</v>
      </c>
      <c r="E1920" s="36" t="s">
        <v>23</v>
      </c>
      <c r="F1920" s="37" t="s">
        <v>2</v>
      </c>
    </row>
    <row r="1921" spans="1:6" ht="15">
      <c r="A1921" s="12" t="s">
        <v>3</v>
      </c>
      <c r="B1921" s="78">
        <v>25394.37</v>
      </c>
      <c r="C1921" s="79">
        <f>B1921*0.99240038</f>
        <v>25201.382437860597</v>
      </c>
      <c r="D1921" s="79">
        <v>17942.24</v>
      </c>
      <c r="E1921" s="79">
        <f>B1921-D1921</f>
        <v>7452.129999999997</v>
      </c>
      <c r="F1921" s="80">
        <f>B1921-C1921</f>
        <v>192.98756213940214</v>
      </c>
    </row>
    <row r="1922" spans="1:6" ht="15">
      <c r="A1922" s="12" t="s">
        <v>4</v>
      </c>
      <c r="B1922" s="58"/>
      <c r="C1922" s="61"/>
      <c r="D1922" s="61"/>
      <c r="E1922" s="61"/>
      <c r="F1922" s="64"/>
    </row>
    <row r="1923" spans="1:6" ht="15">
      <c r="A1923" s="13" t="s">
        <v>105</v>
      </c>
      <c r="B1923" s="66"/>
      <c r="C1923" s="67"/>
      <c r="D1923" s="67"/>
      <c r="E1923" s="67"/>
      <c r="F1923" s="68"/>
    </row>
    <row r="1924" spans="1:6" ht="15">
      <c r="A1924" s="14" t="s">
        <v>28</v>
      </c>
      <c r="B1924" s="48">
        <v>1898.67</v>
      </c>
      <c r="C1924" s="51">
        <v>0</v>
      </c>
      <c r="D1924" s="51">
        <v>1341.48</v>
      </c>
      <c r="E1924" s="51">
        <f>B1924-D1924</f>
        <v>557.19</v>
      </c>
      <c r="F1924" s="54">
        <f>B1924-C1924</f>
        <v>1898.67</v>
      </c>
    </row>
    <row r="1925" spans="1:6" ht="15">
      <c r="A1925" s="15" t="s">
        <v>29</v>
      </c>
      <c r="B1925" s="49"/>
      <c r="C1925" s="52"/>
      <c r="D1925" s="52"/>
      <c r="E1925" s="52"/>
      <c r="F1925" s="55"/>
    </row>
    <row r="1926" spans="1:6" ht="15">
      <c r="A1926" s="16" t="s">
        <v>104</v>
      </c>
      <c r="B1926" s="50"/>
      <c r="C1926" s="53"/>
      <c r="D1926" s="53"/>
      <c r="E1926" s="53"/>
      <c r="F1926" s="56"/>
    </row>
    <row r="1927" spans="1:6" ht="15">
      <c r="A1927" s="11" t="s">
        <v>6</v>
      </c>
      <c r="B1927" s="57">
        <v>46517.27</v>
      </c>
      <c r="C1927" s="60">
        <v>21737.77</v>
      </c>
      <c r="D1927" s="60">
        <v>32866.5</v>
      </c>
      <c r="E1927" s="60">
        <f>B1927-D1927</f>
        <v>13650.769999999997</v>
      </c>
      <c r="F1927" s="63">
        <f>B1927-C1927</f>
        <v>24779.499999999996</v>
      </c>
    </row>
    <row r="1928" spans="1:6" ht="15">
      <c r="A1928" s="12" t="s">
        <v>7</v>
      </c>
      <c r="B1928" s="58"/>
      <c r="C1928" s="61"/>
      <c r="D1928" s="61"/>
      <c r="E1928" s="61"/>
      <c r="F1928" s="64"/>
    </row>
    <row r="1929" spans="1:6" ht="15">
      <c r="A1929" s="13" t="s">
        <v>104</v>
      </c>
      <c r="B1929" s="66"/>
      <c r="C1929" s="67"/>
      <c r="D1929" s="67"/>
      <c r="E1929" s="67"/>
      <c r="F1929" s="68"/>
    </row>
    <row r="1930" spans="1:6" ht="15">
      <c r="A1930" s="14" t="s">
        <v>8</v>
      </c>
      <c r="B1930" s="48">
        <v>48890.77</v>
      </c>
      <c r="C1930" s="51">
        <v>23671.24</v>
      </c>
      <c r="D1930" s="51">
        <v>34543.52</v>
      </c>
      <c r="E1930" s="51">
        <f>B1930-D1930</f>
        <v>14347.25</v>
      </c>
      <c r="F1930" s="54">
        <f>B1930-C1930</f>
        <v>25219.529999999995</v>
      </c>
    </row>
    <row r="1931" spans="1:6" ht="15">
      <c r="A1931" s="16" t="s">
        <v>104</v>
      </c>
      <c r="B1931" s="50"/>
      <c r="C1931" s="53"/>
      <c r="D1931" s="53"/>
      <c r="E1931" s="53"/>
      <c r="F1931" s="56"/>
    </row>
    <row r="1932" spans="1:6" ht="15">
      <c r="A1932" s="11" t="s">
        <v>12</v>
      </c>
      <c r="B1932" s="57">
        <v>6645.41</v>
      </c>
      <c r="C1932" s="60">
        <f>B1932*0.99238655</f>
        <v>6594.8155032355</v>
      </c>
      <c r="D1932" s="60">
        <v>4695.28</v>
      </c>
      <c r="E1932" s="60">
        <f>B1932-D1932</f>
        <v>1950.13</v>
      </c>
      <c r="F1932" s="63">
        <f>B1932-C1932</f>
        <v>50.594496764500036</v>
      </c>
    </row>
    <row r="1933" spans="1:6" ht="15">
      <c r="A1933" s="12" t="s">
        <v>13</v>
      </c>
      <c r="B1933" s="58"/>
      <c r="C1933" s="61"/>
      <c r="D1933" s="61"/>
      <c r="E1933" s="61"/>
      <c r="F1933" s="64"/>
    </row>
    <row r="1934" spans="1:6" ht="15">
      <c r="A1934" s="13" t="s">
        <v>104</v>
      </c>
      <c r="B1934" s="66"/>
      <c r="C1934" s="67"/>
      <c r="D1934" s="67"/>
      <c r="E1934" s="67"/>
      <c r="F1934" s="68"/>
    </row>
    <row r="1935" spans="1:6" ht="15">
      <c r="A1935" s="26" t="s">
        <v>14</v>
      </c>
      <c r="B1935" s="48">
        <v>85439.31</v>
      </c>
      <c r="C1935" s="51">
        <f>B1935*0.99184561</f>
        <v>84742.6045449291</v>
      </c>
      <c r="D1935" s="51">
        <v>60366.56</v>
      </c>
      <c r="E1935" s="51">
        <f>B1935-D1935</f>
        <v>25072.75</v>
      </c>
      <c r="F1935" s="54">
        <f>B1935-C1935</f>
        <v>696.7054550708999</v>
      </c>
    </row>
    <row r="1936" spans="1:6" ht="15">
      <c r="A1936" s="27" t="s">
        <v>15</v>
      </c>
      <c r="B1936" s="49"/>
      <c r="C1936" s="52"/>
      <c r="D1936" s="52"/>
      <c r="E1936" s="52"/>
      <c r="F1936" s="55"/>
    </row>
    <row r="1937" spans="1:6" ht="15">
      <c r="A1937" s="28" t="s">
        <v>100</v>
      </c>
      <c r="B1937" s="50"/>
      <c r="C1937" s="53"/>
      <c r="D1937" s="53"/>
      <c r="E1937" s="53"/>
      <c r="F1937" s="56"/>
    </row>
    <row r="1938" spans="1:6" ht="15">
      <c r="A1938" s="21" t="s">
        <v>16</v>
      </c>
      <c r="B1938" s="57">
        <v>11392.18</v>
      </c>
      <c r="C1938" s="60">
        <f>B1938</f>
        <v>11392.18</v>
      </c>
      <c r="D1938" s="60">
        <v>8049.11</v>
      </c>
      <c r="E1938" s="60">
        <f>B1938-D1938</f>
        <v>3343.0700000000006</v>
      </c>
      <c r="F1938" s="63">
        <f>B1938-C1938</f>
        <v>0</v>
      </c>
    </row>
    <row r="1939" spans="1:6" ht="15">
      <c r="A1939" s="21" t="s">
        <v>17</v>
      </c>
      <c r="B1939" s="58"/>
      <c r="C1939" s="61"/>
      <c r="D1939" s="61"/>
      <c r="E1939" s="61"/>
      <c r="F1939" s="64"/>
    </row>
    <row r="1940" spans="1:6" ht="15">
      <c r="A1940" s="22" t="s">
        <v>104</v>
      </c>
      <c r="B1940" s="66"/>
      <c r="C1940" s="67"/>
      <c r="D1940" s="67"/>
      <c r="E1940" s="67"/>
      <c r="F1940" s="68"/>
    </row>
    <row r="1941" spans="1:6" ht="15">
      <c r="A1941" s="14" t="s">
        <v>18</v>
      </c>
      <c r="B1941" s="48">
        <v>16376.13</v>
      </c>
      <c r="C1941" s="51">
        <f>B1941*0.82310886</f>
        <v>13479.3376955118</v>
      </c>
      <c r="D1941" s="51">
        <v>11570.48</v>
      </c>
      <c r="E1941" s="51">
        <f>B1941-D1941</f>
        <v>4805.65</v>
      </c>
      <c r="F1941" s="54">
        <f>B1941-C1941</f>
        <v>2896.792304488199</v>
      </c>
    </row>
    <row r="1942" spans="1:6" ht="15">
      <c r="A1942" s="15" t="s">
        <v>19</v>
      </c>
      <c r="B1942" s="49"/>
      <c r="C1942" s="52"/>
      <c r="D1942" s="52"/>
      <c r="E1942" s="52"/>
      <c r="F1942" s="55"/>
    </row>
    <row r="1943" spans="1:6" ht="15.75" thickBot="1">
      <c r="A1943" s="16" t="s">
        <v>104</v>
      </c>
      <c r="B1943" s="82"/>
      <c r="C1943" s="83"/>
      <c r="D1943" s="83"/>
      <c r="E1943" s="83"/>
      <c r="F1943" s="84"/>
    </row>
    <row r="1944" spans="1:6" ht="15.75" thickBot="1">
      <c r="A1944" s="10" t="s">
        <v>20</v>
      </c>
      <c r="B1944" s="41">
        <f>SUM(B1921:B1943)</f>
        <v>242554.11</v>
      </c>
      <c r="C1944" s="41">
        <f>SUM(C1921:C1943)</f>
        <v>186819.33018153702</v>
      </c>
      <c r="D1944" s="41">
        <f>SUM(D1921:D1943)</f>
        <v>171375.16999999998</v>
      </c>
      <c r="E1944" s="41">
        <f>SUM(E1921:E1943)</f>
        <v>71178.93999999999</v>
      </c>
      <c r="F1944" s="41">
        <f>SUM(F1921:F1943)</f>
        <v>55734.779818462994</v>
      </c>
    </row>
    <row r="1945" spans="2:6" ht="15.75" thickBot="1">
      <c r="B1945" s="40"/>
      <c r="C1945" s="40"/>
      <c r="D1945" s="40"/>
      <c r="E1945" s="40"/>
      <c r="F1945" s="40"/>
    </row>
    <row r="1946" spans="1:6" ht="15">
      <c r="A1946" s="69" t="s">
        <v>21</v>
      </c>
      <c r="B1946" s="72" t="s">
        <v>107</v>
      </c>
      <c r="C1946" s="73"/>
      <c r="D1946" s="73"/>
      <c r="E1946" s="73"/>
      <c r="F1946" s="74"/>
    </row>
    <row r="1947" spans="1:6" ht="15">
      <c r="A1947" s="70"/>
      <c r="B1947" s="75"/>
      <c r="C1947" s="76"/>
      <c r="D1947" s="76"/>
      <c r="E1947" s="76"/>
      <c r="F1947" s="77"/>
    </row>
    <row r="1948" spans="1:6" ht="30.75" thickBot="1">
      <c r="A1948" s="71"/>
      <c r="B1948" s="35" t="s">
        <v>0</v>
      </c>
      <c r="C1948" s="36" t="s">
        <v>1</v>
      </c>
      <c r="D1948" s="36" t="s">
        <v>22</v>
      </c>
      <c r="E1948" s="36" t="s">
        <v>23</v>
      </c>
      <c r="F1948" s="37" t="s">
        <v>2</v>
      </c>
    </row>
    <row r="1949" spans="1:6" ht="15">
      <c r="A1949" s="12" t="s">
        <v>3</v>
      </c>
      <c r="B1949" s="78">
        <v>25217.43</v>
      </c>
      <c r="C1949" s="79">
        <f>B1949*0.99240038</f>
        <v>25025.7871146234</v>
      </c>
      <c r="D1949" s="79">
        <v>17941.54</v>
      </c>
      <c r="E1949" s="79">
        <f>B1949-D1949</f>
        <v>7275.889999999999</v>
      </c>
      <c r="F1949" s="80">
        <f>B1949-C1949</f>
        <v>191.64288537660104</v>
      </c>
    </row>
    <row r="1950" spans="1:6" ht="15">
      <c r="A1950" s="12" t="s">
        <v>4</v>
      </c>
      <c r="B1950" s="58"/>
      <c r="C1950" s="61"/>
      <c r="D1950" s="61"/>
      <c r="E1950" s="61"/>
      <c r="F1950" s="64"/>
    </row>
    <row r="1951" spans="1:6" ht="15">
      <c r="A1951" s="13" t="s">
        <v>105</v>
      </c>
      <c r="B1951" s="66"/>
      <c r="C1951" s="67"/>
      <c r="D1951" s="67"/>
      <c r="E1951" s="67"/>
      <c r="F1951" s="68"/>
    </row>
    <row r="1952" spans="1:6" ht="15">
      <c r="A1952" s="14" t="s">
        <v>28</v>
      </c>
      <c r="B1952" s="48">
        <v>1885.71</v>
      </c>
      <c r="C1952" s="51">
        <v>0</v>
      </c>
      <c r="D1952" s="51">
        <v>1341.64</v>
      </c>
      <c r="E1952" s="51">
        <f>B1952-D1952</f>
        <v>544.0699999999999</v>
      </c>
      <c r="F1952" s="54">
        <f>B1952-C1952</f>
        <v>1885.71</v>
      </c>
    </row>
    <row r="1953" spans="1:6" ht="15">
      <c r="A1953" s="15" t="s">
        <v>29</v>
      </c>
      <c r="B1953" s="49"/>
      <c r="C1953" s="52"/>
      <c r="D1953" s="52"/>
      <c r="E1953" s="52"/>
      <c r="F1953" s="55"/>
    </row>
    <row r="1954" spans="1:6" ht="15">
      <c r="A1954" s="16" t="s">
        <v>104</v>
      </c>
      <c r="B1954" s="50"/>
      <c r="C1954" s="53"/>
      <c r="D1954" s="53"/>
      <c r="E1954" s="53"/>
      <c r="F1954" s="56"/>
    </row>
    <row r="1955" spans="1:6" ht="15">
      <c r="A1955" s="11" t="s">
        <v>6</v>
      </c>
      <c r="B1955" s="57">
        <v>46193.2</v>
      </c>
      <c r="C1955" s="60">
        <v>18272.69</v>
      </c>
      <c r="D1955" s="60">
        <v>32865.17</v>
      </c>
      <c r="E1955" s="60">
        <f>B1955-D1955</f>
        <v>13328.029999999999</v>
      </c>
      <c r="F1955" s="63">
        <f>B1955-C1955</f>
        <v>27920.51</v>
      </c>
    </row>
    <row r="1956" spans="1:6" ht="15">
      <c r="A1956" s="12" t="s">
        <v>7</v>
      </c>
      <c r="B1956" s="58"/>
      <c r="C1956" s="61"/>
      <c r="D1956" s="61"/>
      <c r="E1956" s="61"/>
      <c r="F1956" s="64"/>
    </row>
    <row r="1957" spans="1:6" ht="15">
      <c r="A1957" s="13" t="s">
        <v>104</v>
      </c>
      <c r="B1957" s="66"/>
      <c r="C1957" s="67"/>
      <c r="D1957" s="67"/>
      <c r="E1957" s="67"/>
      <c r="F1957" s="68"/>
    </row>
    <row r="1958" spans="1:6" ht="15">
      <c r="A1958" s="14" t="s">
        <v>8</v>
      </c>
      <c r="B1958" s="48">
        <v>48550.29</v>
      </c>
      <c r="C1958" s="51">
        <v>1405.66</v>
      </c>
      <c r="D1958" s="51">
        <v>34542.28</v>
      </c>
      <c r="E1958" s="51">
        <f>B1958-D1958</f>
        <v>14008.010000000002</v>
      </c>
      <c r="F1958" s="54">
        <f>B1958-C1958</f>
        <v>47144.63</v>
      </c>
    </row>
    <row r="1959" spans="1:6" ht="15">
      <c r="A1959" s="16" t="s">
        <v>104</v>
      </c>
      <c r="B1959" s="50"/>
      <c r="C1959" s="53"/>
      <c r="D1959" s="53"/>
      <c r="E1959" s="53"/>
      <c r="F1959" s="56"/>
    </row>
    <row r="1960" spans="1:6" ht="15">
      <c r="A1960" s="11" t="s">
        <v>12</v>
      </c>
      <c r="B1960" s="57">
        <v>6599.31</v>
      </c>
      <c r="C1960" s="60">
        <f>B1960*0.99238655</f>
        <v>6549.0664832805005</v>
      </c>
      <c r="D1960" s="60">
        <v>4695.21</v>
      </c>
      <c r="E1960" s="60">
        <f>B1960-D1960</f>
        <v>1904.1000000000004</v>
      </c>
      <c r="F1960" s="63">
        <f>B1960-C1960</f>
        <v>50.243516719499894</v>
      </c>
    </row>
    <row r="1961" spans="1:6" ht="15">
      <c r="A1961" s="12" t="s">
        <v>13</v>
      </c>
      <c r="B1961" s="58"/>
      <c r="C1961" s="61"/>
      <c r="D1961" s="61"/>
      <c r="E1961" s="61"/>
      <c r="F1961" s="64"/>
    </row>
    <row r="1962" spans="1:6" ht="15">
      <c r="A1962" s="13" t="s">
        <v>104</v>
      </c>
      <c r="B1962" s="66"/>
      <c r="C1962" s="67"/>
      <c r="D1962" s="67"/>
      <c r="E1962" s="67"/>
      <c r="F1962" s="68"/>
    </row>
    <row r="1963" spans="1:6" ht="15">
      <c r="A1963" s="26" t="s">
        <v>14</v>
      </c>
      <c r="B1963" s="48">
        <v>84844.52</v>
      </c>
      <c r="C1963" s="51">
        <f>B1963*0.99184561</f>
        <v>84152.66469455721</v>
      </c>
      <c r="D1963" s="51">
        <v>60364.7</v>
      </c>
      <c r="E1963" s="51">
        <f>B1963-D1963</f>
        <v>24479.820000000007</v>
      </c>
      <c r="F1963" s="54">
        <f>B1963-C1963</f>
        <v>691.8553054427903</v>
      </c>
    </row>
    <row r="1964" spans="1:6" ht="15">
      <c r="A1964" s="27" t="s">
        <v>15</v>
      </c>
      <c r="B1964" s="49"/>
      <c r="C1964" s="52"/>
      <c r="D1964" s="52"/>
      <c r="E1964" s="52"/>
      <c r="F1964" s="55"/>
    </row>
    <row r="1965" spans="1:6" ht="15">
      <c r="A1965" s="28" t="s">
        <v>100</v>
      </c>
      <c r="B1965" s="50"/>
      <c r="C1965" s="53"/>
      <c r="D1965" s="53"/>
      <c r="E1965" s="53"/>
      <c r="F1965" s="56"/>
    </row>
    <row r="1966" spans="1:6" ht="15">
      <c r="A1966" s="21" t="s">
        <v>16</v>
      </c>
      <c r="B1966" s="57">
        <v>11313.12</v>
      </c>
      <c r="C1966" s="60">
        <f>B1966</f>
        <v>11313.12</v>
      </c>
      <c r="D1966" s="60">
        <v>8049.01</v>
      </c>
      <c r="E1966" s="60">
        <f>B1966-D1966</f>
        <v>3264.1100000000006</v>
      </c>
      <c r="F1966" s="63">
        <f>B1966-C1966</f>
        <v>0</v>
      </c>
    </row>
    <row r="1967" spans="1:6" ht="15">
      <c r="A1967" s="21" t="s">
        <v>17</v>
      </c>
      <c r="B1967" s="58"/>
      <c r="C1967" s="61"/>
      <c r="D1967" s="61"/>
      <c r="E1967" s="61"/>
      <c r="F1967" s="64"/>
    </row>
    <row r="1968" spans="1:6" ht="15">
      <c r="A1968" s="22" t="s">
        <v>104</v>
      </c>
      <c r="B1968" s="66"/>
      <c r="C1968" s="67"/>
      <c r="D1968" s="67"/>
      <c r="E1968" s="67"/>
      <c r="F1968" s="68"/>
    </row>
    <row r="1969" spans="1:6" ht="15">
      <c r="A1969" s="14" t="s">
        <v>18</v>
      </c>
      <c r="B1969" s="48">
        <v>16261.29</v>
      </c>
      <c r="C1969" s="51">
        <f>B1969*0.82310886</f>
        <v>13384.811874029401</v>
      </c>
      <c r="D1969" s="51">
        <v>11569.45</v>
      </c>
      <c r="E1969" s="51">
        <f>B1969-D1969</f>
        <v>4691.84</v>
      </c>
      <c r="F1969" s="54">
        <f>B1969-C1969</f>
        <v>2876.4781259705996</v>
      </c>
    </row>
    <row r="1970" spans="1:6" ht="15">
      <c r="A1970" s="15" t="s">
        <v>19</v>
      </c>
      <c r="B1970" s="49"/>
      <c r="C1970" s="52"/>
      <c r="D1970" s="52"/>
      <c r="E1970" s="52"/>
      <c r="F1970" s="55"/>
    </row>
    <row r="1971" spans="1:6" ht="15.75" thickBot="1">
      <c r="A1971" s="16" t="s">
        <v>104</v>
      </c>
      <c r="B1971" s="82"/>
      <c r="C1971" s="83"/>
      <c r="D1971" s="83"/>
      <c r="E1971" s="83"/>
      <c r="F1971" s="84"/>
    </row>
    <row r="1972" spans="1:6" ht="15.75" thickBot="1">
      <c r="A1972" s="10" t="s">
        <v>20</v>
      </c>
      <c r="B1972" s="41">
        <f>SUM(B1949:B1971)</f>
        <v>240864.87000000002</v>
      </c>
      <c r="C1972" s="41">
        <f>SUM(C1949:C1971)</f>
        <v>160103.80016649052</v>
      </c>
      <c r="D1972" s="41">
        <f>SUM(D1949:D1971)</f>
        <v>171369.00000000003</v>
      </c>
      <c r="E1972" s="41">
        <f>SUM(E1949:E1971)</f>
        <v>69495.87000000001</v>
      </c>
      <c r="F1972" s="41">
        <f>SUM(F1949:F1971)</f>
        <v>80761.06983350948</v>
      </c>
    </row>
    <row r="1973" spans="2:6" ht="15.75" thickBot="1">
      <c r="B1973" s="40"/>
      <c r="C1973" s="40"/>
      <c r="D1973" s="40"/>
      <c r="E1973" s="40"/>
      <c r="F1973" s="40"/>
    </row>
    <row r="1974" spans="1:6" ht="15">
      <c r="A1974" s="69" t="s">
        <v>21</v>
      </c>
      <c r="B1974" s="72" t="s">
        <v>108</v>
      </c>
      <c r="C1974" s="73"/>
      <c r="D1974" s="73"/>
      <c r="E1974" s="73"/>
      <c r="F1974" s="74"/>
    </row>
    <row r="1975" spans="1:6" ht="15">
      <c r="A1975" s="70"/>
      <c r="B1975" s="75"/>
      <c r="C1975" s="76"/>
      <c r="D1975" s="76"/>
      <c r="E1975" s="76"/>
      <c r="F1975" s="77"/>
    </row>
    <row r="1976" spans="1:6" ht="30.75" thickBot="1">
      <c r="A1976" s="71"/>
      <c r="B1976" s="35" t="s">
        <v>0</v>
      </c>
      <c r="C1976" s="36" t="s">
        <v>1</v>
      </c>
      <c r="D1976" s="36" t="s">
        <v>22</v>
      </c>
      <c r="E1976" s="36" t="s">
        <v>23</v>
      </c>
      <c r="F1976" s="37" t="s">
        <v>2</v>
      </c>
    </row>
    <row r="1977" spans="1:6" ht="15">
      <c r="A1977" s="12" t="s">
        <v>3</v>
      </c>
      <c r="B1977" s="78">
        <v>11849.67</v>
      </c>
      <c r="C1977" s="79">
        <f>B1977*0.99240038</f>
        <v>11759.6170108746</v>
      </c>
      <c r="D1977" s="79">
        <v>8640.53</v>
      </c>
      <c r="E1977" s="79">
        <f>B1977-D1977</f>
        <v>3209.1399999999994</v>
      </c>
      <c r="F1977" s="80">
        <f>B1977-C1977</f>
        <v>90.05298912540093</v>
      </c>
    </row>
    <row r="1978" spans="1:6" ht="15">
      <c r="A1978" s="12" t="s">
        <v>4</v>
      </c>
      <c r="B1978" s="58"/>
      <c r="C1978" s="61"/>
      <c r="D1978" s="61"/>
      <c r="E1978" s="61"/>
      <c r="F1978" s="64"/>
    </row>
    <row r="1979" spans="1:6" ht="15">
      <c r="A1979" s="13" t="s">
        <v>27</v>
      </c>
      <c r="B1979" s="66"/>
      <c r="C1979" s="67"/>
      <c r="D1979" s="67"/>
      <c r="E1979" s="67"/>
      <c r="F1979" s="68"/>
    </row>
    <row r="1980" spans="1:6" ht="15">
      <c r="A1980" s="14" t="s">
        <v>28</v>
      </c>
      <c r="B1980" s="48">
        <v>886.06</v>
      </c>
      <c r="C1980" s="51">
        <v>0</v>
      </c>
      <c r="D1980" s="51">
        <v>646.11</v>
      </c>
      <c r="E1980" s="51">
        <f>B1980-D1980</f>
        <v>239.94999999999993</v>
      </c>
      <c r="F1980" s="54">
        <f>B1980-C1980</f>
        <v>886.06</v>
      </c>
    </row>
    <row r="1981" spans="1:6" ht="15">
      <c r="A1981" s="15" t="s">
        <v>29</v>
      </c>
      <c r="B1981" s="49"/>
      <c r="C1981" s="52"/>
      <c r="D1981" s="52"/>
      <c r="E1981" s="52"/>
      <c r="F1981" s="55"/>
    </row>
    <row r="1982" spans="1:6" ht="15">
      <c r="A1982" s="16" t="s">
        <v>27</v>
      </c>
      <c r="B1982" s="50"/>
      <c r="C1982" s="53"/>
      <c r="D1982" s="53"/>
      <c r="E1982" s="53"/>
      <c r="F1982" s="56"/>
    </row>
    <row r="1983" spans="1:6" ht="15">
      <c r="A1983" s="11" t="s">
        <v>6</v>
      </c>
      <c r="B1983" s="57">
        <v>15614.42</v>
      </c>
      <c r="C1983" s="60">
        <v>1949.075</v>
      </c>
      <c r="D1983" s="60">
        <v>11385.67</v>
      </c>
      <c r="E1983" s="60">
        <f>B1983-D1983</f>
        <v>4228.75</v>
      </c>
      <c r="F1983" s="63">
        <f>B1983-C1983</f>
        <v>13665.345</v>
      </c>
    </row>
    <row r="1984" spans="1:6" ht="15">
      <c r="A1984" s="12" t="s">
        <v>7</v>
      </c>
      <c r="B1984" s="58"/>
      <c r="C1984" s="61"/>
      <c r="D1984" s="61"/>
      <c r="E1984" s="61"/>
      <c r="F1984" s="64"/>
    </row>
    <row r="1985" spans="1:6" ht="15">
      <c r="A1985" s="13" t="s">
        <v>27</v>
      </c>
      <c r="B1985" s="66"/>
      <c r="C1985" s="67"/>
      <c r="D1985" s="67"/>
      <c r="E1985" s="67"/>
      <c r="F1985" s="68"/>
    </row>
    <row r="1986" spans="1:6" ht="15">
      <c r="A1986" s="14" t="s">
        <v>8</v>
      </c>
      <c r="B1986" s="48">
        <v>22923.51</v>
      </c>
      <c r="C1986" s="51">
        <v>97084.53</v>
      </c>
      <c r="D1986" s="51">
        <v>16715.33</v>
      </c>
      <c r="E1986" s="51">
        <f>B1986-D1986</f>
        <v>6208.179999999997</v>
      </c>
      <c r="F1986" s="54">
        <f>B1986-C1986</f>
        <v>-74161.02</v>
      </c>
    </row>
    <row r="1987" spans="1:6" ht="15">
      <c r="A1987" s="16" t="s">
        <v>27</v>
      </c>
      <c r="B1987" s="50"/>
      <c r="C1987" s="53"/>
      <c r="D1987" s="53"/>
      <c r="E1987" s="53"/>
      <c r="F1987" s="56"/>
    </row>
    <row r="1988" spans="1:6" ht="15">
      <c r="A1988" s="11" t="s">
        <v>12</v>
      </c>
      <c r="B1988" s="57">
        <v>3100.64</v>
      </c>
      <c r="C1988" s="60">
        <f>B1988*0.99238655</f>
        <v>3077.0334323919997</v>
      </c>
      <c r="D1988" s="60">
        <v>2260.89</v>
      </c>
      <c r="E1988" s="60">
        <f>B1988-D1988</f>
        <v>839.75</v>
      </c>
      <c r="F1988" s="63">
        <f>B1988-C1988</f>
        <v>23.606567608000205</v>
      </c>
    </row>
    <row r="1989" spans="1:6" ht="15">
      <c r="A1989" s="12" t="s">
        <v>13</v>
      </c>
      <c r="B1989" s="58"/>
      <c r="C1989" s="61"/>
      <c r="D1989" s="61"/>
      <c r="E1989" s="61"/>
      <c r="F1989" s="64"/>
    </row>
    <row r="1990" spans="1:6" ht="15">
      <c r="A1990" s="13" t="s">
        <v>27</v>
      </c>
      <c r="B1990" s="66"/>
      <c r="C1990" s="67"/>
      <c r="D1990" s="67"/>
      <c r="E1990" s="67"/>
      <c r="F1990" s="68"/>
    </row>
    <row r="1991" spans="1:6" ht="15">
      <c r="A1991" s="17" t="s">
        <v>16</v>
      </c>
      <c r="B1991" s="48">
        <v>5315.48</v>
      </c>
      <c r="C1991" s="51">
        <f>B1991</f>
        <v>5315.48</v>
      </c>
      <c r="D1991" s="51">
        <v>3875.98</v>
      </c>
      <c r="E1991" s="51">
        <f>B1991-D1991</f>
        <v>1439.4999999999995</v>
      </c>
      <c r="F1991" s="54">
        <f>B1991-C1991</f>
        <v>0</v>
      </c>
    </row>
    <row r="1992" spans="1:6" ht="15">
      <c r="A1992" s="17" t="s">
        <v>17</v>
      </c>
      <c r="B1992" s="49"/>
      <c r="C1992" s="52"/>
      <c r="D1992" s="52"/>
      <c r="E1992" s="52"/>
      <c r="F1992" s="55"/>
    </row>
    <row r="1993" spans="1:6" ht="15">
      <c r="A1993" s="18" t="s">
        <v>27</v>
      </c>
      <c r="B1993" s="50"/>
      <c r="C1993" s="53"/>
      <c r="D1993" s="53"/>
      <c r="E1993" s="53"/>
      <c r="F1993" s="56"/>
    </row>
    <row r="1994" spans="1:6" ht="15">
      <c r="A1994" s="11" t="s">
        <v>18</v>
      </c>
      <c r="B1994" s="57">
        <v>7641.43</v>
      </c>
      <c r="C1994" s="60">
        <f>B1994*0.82310886</f>
        <v>6289.728736069801</v>
      </c>
      <c r="D1994" s="60">
        <v>5571.96</v>
      </c>
      <c r="E1994" s="60">
        <f>B1994-D1994</f>
        <v>2069.4700000000003</v>
      </c>
      <c r="F1994" s="63">
        <f>B1994-C1994</f>
        <v>1351.7012639301993</v>
      </c>
    </row>
    <row r="1995" spans="1:6" ht="15">
      <c r="A1995" s="12" t="s">
        <v>19</v>
      </c>
      <c r="B1995" s="58"/>
      <c r="C1995" s="61"/>
      <c r="D1995" s="61"/>
      <c r="E1995" s="61"/>
      <c r="F1995" s="64"/>
    </row>
    <row r="1996" spans="1:6" ht="15.75" thickBot="1">
      <c r="A1996" s="13" t="s">
        <v>27</v>
      </c>
      <c r="B1996" s="59"/>
      <c r="C1996" s="62"/>
      <c r="D1996" s="62"/>
      <c r="E1996" s="62"/>
      <c r="F1996" s="65"/>
    </row>
    <row r="1997" spans="1:6" ht="15.75" thickBot="1">
      <c r="A1997" s="10" t="s">
        <v>20</v>
      </c>
      <c r="B1997" s="38">
        <f>SUM(B1977:B1996)</f>
        <v>67331.20999999999</v>
      </c>
      <c r="C1997" s="38">
        <f>SUM(C1977:C1996)</f>
        <v>125475.46417933638</v>
      </c>
      <c r="D1997" s="38">
        <f>SUM(D1977:D1996)</f>
        <v>49096.47</v>
      </c>
      <c r="E1997" s="38">
        <f>SUM(E1977:E1996)</f>
        <v>18234.739999999998</v>
      </c>
      <c r="F1997" s="38">
        <f>SUM(F1977:F1996)</f>
        <v>-58144.25417933641</v>
      </c>
    </row>
    <row r="1998" spans="2:6" ht="15.75" thickBot="1">
      <c r="B1998" s="40"/>
      <c r="C1998" s="40"/>
      <c r="D1998" s="40"/>
      <c r="E1998" s="40"/>
      <c r="F1998" s="40"/>
    </row>
    <row r="1999" spans="1:6" ht="15">
      <c r="A1999" s="69" t="s">
        <v>21</v>
      </c>
      <c r="B1999" s="72" t="s">
        <v>109</v>
      </c>
      <c r="C1999" s="73"/>
      <c r="D1999" s="73"/>
      <c r="E1999" s="73"/>
      <c r="F1999" s="74"/>
    </row>
    <row r="2000" spans="1:6" ht="15">
      <c r="A2000" s="70"/>
      <c r="B2000" s="75"/>
      <c r="C2000" s="76"/>
      <c r="D2000" s="76"/>
      <c r="E2000" s="76"/>
      <c r="F2000" s="77"/>
    </row>
    <row r="2001" spans="1:6" ht="30.75" thickBot="1">
      <c r="A2001" s="71"/>
      <c r="B2001" s="35" t="s">
        <v>0</v>
      </c>
      <c r="C2001" s="36" t="s">
        <v>1</v>
      </c>
      <c r="D2001" s="36" t="s">
        <v>22</v>
      </c>
      <c r="E2001" s="36" t="s">
        <v>23</v>
      </c>
      <c r="F2001" s="37" t="s">
        <v>2</v>
      </c>
    </row>
    <row r="2002" spans="1:6" ht="15">
      <c r="A2002" s="12" t="s">
        <v>3</v>
      </c>
      <c r="B2002" s="78">
        <v>12959.55</v>
      </c>
      <c r="C2002" s="79">
        <f>B2002*0.99240038</f>
        <v>12861.062344629</v>
      </c>
      <c r="D2002" s="79">
        <v>9152.18</v>
      </c>
      <c r="E2002" s="79">
        <f>B2002-D2002</f>
        <v>3807.369999999999</v>
      </c>
      <c r="F2002" s="80">
        <f>B2002-C2002</f>
        <v>98.48765537100007</v>
      </c>
    </row>
    <row r="2003" spans="1:6" ht="15">
      <c r="A2003" s="12" t="s">
        <v>4</v>
      </c>
      <c r="B2003" s="58"/>
      <c r="C2003" s="61"/>
      <c r="D2003" s="61"/>
      <c r="E2003" s="61"/>
      <c r="F2003" s="64"/>
    </row>
    <row r="2004" spans="1:6" ht="15">
      <c r="A2004" s="13" t="s">
        <v>27</v>
      </c>
      <c r="B2004" s="66"/>
      <c r="C2004" s="67"/>
      <c r="D2004" s="67"/>
      <c r="E2004" s="67"/>
      <c r="F2004" s="68"/>
    </row>
    <row r="2005" spans="1:6" ht="15">
      <c r="A2005" s="14" t="s">
        <v>28</v>
      </c>
      <c r="B2005" s="48">
        <v>968.87</v>
      </c>
      <c r="C2005" s="51">
        <v>0</v>
      </c>
      <c r="D2005" s="51">
        <v>684.19</v>
      </c>
      <c r="E2005" s="51">
        <f>B2005-D2005</f>
        <v>284.67999999999995</v>
      </c>
      <c r="F2005" s="54">
        <f>B2005-C2005</f>
        <v>968.87</v>
      </c>
    </row>
    <row r="2006" spans="1:6" ht="15">
      <c r="A2006" s="15" t="s">
        <v>29</v>
      </c>
      <c r="B2006" s="49"/>
      <c r="C2006" s="52"/>
      <c r="D2006" s="52"/>
      <c r="E2006" s="52"/>
      <c r="F2006" s="55"/>
    </row>
    <row r="2007" spans="1:6" ht="15">
      <c r="A2007" s="16" t="s">
        <v>27</v>
      </c>
      <c r="B2007" s="50"/>
      <c r="C2007" s="53"/>
      <c r="D2007" s="53"/>
      <c r="E2007" s="53"/>
      <c r="F2007" s="56"/>
    </row>
    <row r="2008" spans="1:6" ht="15">
      <c r="A2008" s="11" t="s">
        <v>6</v>
      </c>
      <c r="B2008" s="57">
        <v>17077.01</v>
      </c>
      <c r="C2008" s="60">
        <v>3558.199</v>
      </c>
      <c r="D2008" s="60">
        <v>12121.68</v>
      </c>
      <c r="E2008" s="60">
        <f>B2008-D2008</f>
        <v>4955.329999999998</v>
      </c>
      <c r="F2008" s="63">
        <f>B2008-C2008</f>
        <v>13518.810999999998</v>
      </c>
    </row>
    <row r="2009" spans="1:6" ht="15">
      <c r="A2009" s="12" t="s">
        <v>7</v>
      </c>
      <c r="B2009" s="58"/>
      <c r="C2009" s="61"/>
      <c r="D2009" s="61"/>
      <c r="E2009" s="61"/>
      <c r="F2009" s="64"/>
    </row>
    <row r="2010" spans="1:6" ht="15">
      <c r="A2010" s="13" t="s">
        <v>27</v>
      </c>
      <c r="B2010" s="66"/>
      <c r="C2010" s="67"/>
      <c r="D2010" s="67"/>
      <c r="E2010" s="67"/>
      <c r="F2010" s="68"/>
    </row>
    <row r="2011" spans="1:6" ht="15">
      <c r="A2011" s="14" t="s">
        <v>8</v>
      </c>
      <c r="B2011" s="48">
        <v>25070.69</v>
      </c>
      <c r="C2011" s="51">
        <v>6356.975</v>
      </c>
      <c r="D2011" s="51">
        <v>17705.1</v>
      </c>
      <c r="E2011" s="51">
        <f>B2011-D2011</f>
        <v>7365.59</v>
      </c>
      <c r="F2011" s="54">
        <f>B2011-C2011</f>
        <v>18713.714999999997</v>
      </c>
    </row>
    <row r="2012" spans="1:6" ht="15">
      <c r="A2012" s="16" t="s">
        <v>27</v>
      </c>
      <c r="B2012" s="50"/>
      <c r="C2012" s="53"/>
      <c r="D2012" s="53"/>
      <c r="E2012" s="53"/>
      <c r="F2012" s="56"/>
    </row>
    <row r="2013" spans="1:6" ht="15">
      <c r="A2013" s="11" t="s">
        <v>12</v>
      </c>
      <c r="B2013" s="57">
        <v>3391.2</v>
      </c>
      <c r="C2013" s="60">
        <f>B2013*0.99238655</f>
        <v>3365.38126836</v>
      </c>
      <c r="D2013" s="60">
        <v>2394.87</v>
      </c>
      <c r="E2013" s="60">
        <f>B2013-D2013</f>
        <v>996.3299999999999</v>
      </c>
      <c r="F2013" s="63">
        <f>B2013-C2013</f>
        <v>25.818731639999896</v>
      </c>
    </row>
    <row r="2014" spans="1:6" ht="15">
      <c r="A2014" s="12" t="s">
        <v>13</v>
      </c>
      <c r="B2014" s="58"/>
      <c r="C2014" s="61"/>
      <c r="D2014" s="61"/>
      <c r="E2014" s="61"/>
      <c r="F2014" s="64"/>
    </row>
    <row r="2015" spans="1:6" ht="15">
      <c r="A2015" s="13" t="s">
        <v>27</v>
      </c>
      <c r="B2015" s="66"/>
      <c r="C2015" s="67"/>
      <c r="D2015" s="67"/>
      <c r="E2015" s="67"/>
      <c r="F2015" s="68"/>
    </row>
    <row r="2016" spans="1:6" ht="15">
      <c r="A2016" s="17" t="s">
        <v>16</v>
      </c>
      <c r="B2016" s="48">
        <v>5813.44</v>
      </c>
      <c r="C2016" s="51">
        <f>B2016</f>
        <v>5813.44</v>
      </c>
      <c r="D2016" s="51">
        <v>4105.47</v>
      </c>
      <c r="E2016" s="51">
        <f>B2016-D2016</f>
        <v>1707.9699999999993</v>
      </c>
      <c r="F2016" s="54">
        <f>B2016-C2016</f>
        <v>0</v>
      </c>
    </row>
    <row r="2017" spans="1:6" ht="15">
      <c r="A2017" s="17" t="s">
        <v>17</v>
      </c>
      <c r="B2017" s="49"/>
      <c r="C2017" s="52"/>
      <c r="D2017" s="52"/>
      <c r="E2017" s="52"/>
      <c r="F2017" s="55"/>
    </row>
    <row r="2018" spans="1:6" ht="15">
      <c r="A2018" s="18" t="s">
        <v>27</v>
      </c>
      <c r="B2018" s="50"/>
      <c r="C2018" s="53"/>
      <c r="D2018" s="53"/>
      <c r="E2018" s="53"/>
      <c r="F2018" s="56"/>
    </row>
    <row r="2019" spans="1:6" ht="15">
      <c r="A2019" s="11" t="s">
        <v>18</v>
      </c>
      <c r="B2019" s="57">
        <v>8357.15</v>
      </c>
      <c r="C2019" s="60">
        <f>B2019*0.82310886</f>
        <v>6878.844209349</v>
      </c>
      <c r="D2019" s="60">
        <v>5901.88</v>
      </c>
      <c r="E2019" s="60">
        <f>B2019-D2019</f>
        <v>2455.2699999999995</v>
      </c>
      <c r="F2019" s="63">
        <f>B2019-C2019</f>
        <v>1478.3057906509994</v>
      </c>
    </row>
    <row r="2020" spans="1:6" ht="15">
      <c r="A2020" s="12" t="s">
        <v>19</v>
      </c>
      <c r="B2020" s="58"/>
      <c r="C2020" s="61"/>
      <c r="D2020" s="61"/>
      <c r="E2020" s="61"/>
      <c r="F2020" s="64"/>
    </row>
    <row r="2021" spans="1:6" ht="15.75" thickBot="1">
      <c r="A2021" s="13" t="s">
        <v>27</v>
      </c>
      <c r="B2021" s="59"/>
      <c r="C2021" s="62"/>
      <c r="D2021" s="62"/>
      <c r="E2021" s="62"/>
      <c r="F2021" s="65"/>
    </row>
    <row r="2022" spans="1:6" ht="15.75" thickBot="1">
      <c r="A2022" s="10" t="s">
        <v>20</v>
      </c>
      <c r="B2022" s="38">
        <f>SUM(B2002:B2021)</f>
        <v>73637.90999999999</v>
      </c>
      <c r="C2022" s="38">
        <f>SUM(C2002:C2021)</f>
        <v>38833.901822338</v>
      </c>
      <c r="D2022" s="38">
        <f>SUM(D2002:D2021)</f>
        <v>52065.37</v>
      </c>
      <c r="E2022" s="38">
        <f>SUM(E2002:E2021)</f>
        <v>21572.539999999997</v>
      </c>
      <c r="F2022" s="38">
        <f>SUM(F2002:F2021)</f>
        <v>34804.008177662</v>
      </c>
    </row>
    <row r="2023" spans="2:6" ht="15.75" thickBot="1">
      <c r="B2023" s="40"/>
      <c r="C2023" s="40"/>
      <c r="D2023" s="40"/>
      <c r="E2023" s="40"/>
      <c r="F2023" s="40"/>
    </row>
    <row r="2024" spans="1:6" ht="15">
      <c r="A2024" s="69" t="s">
        <v>21</v>
      </c>
      <c r="B2024" s="72" t="s">
        <v>110</v>
      </c>
      <c r="C2024" s="73"/>
      <c r="D2024" s="73"/>
      <c r="E2024" s="73"/>
      <c r="F2024" s="74"/>
    </row>
    <row r="2025" spans="1:6" ht="15">
      <c r="A2025" s="70"/>
      <c r="B2025" s="75"/>
      <c r="C2025" s="76"/>
      <c r="D2025" s="76"/>
      <c r="E2025" s="76"/>
      <c r="F2025" s="77"/>
    </row>
    <row r="2026" spans="1:6" ht="30.75" thickBot="1">
      <c r="A2026" s="71"/>
      <c r="B2026" s="35" t="s">
        <v>0</v>
      </c>
      <c r="C2026" s="36" t="s">
        <v>1</v>
      </c>
      <c r="D2026" s="36" t="s">
        <v>22</v>
      </c>
      <c r="E2026" s="36" t="s">
        <v>23</v>
      </c>
      <c r="F2026" s="37" t="s">
        <v>2</v>
      </c>
    </row>
    <row r="2027" spans="1:6" ht="15">
      <c r="A2027" s="12" t="s">
        <v>3</v>
      </c>
      <c r="B2027" s="78">
        <v>34726.55</v>
      </c>
      <c r="C2027" s="79">
        <f>B2027*0.99240038</f>
        <v>34462.641416089005</v>
      </c>
      <c r="D2027" s="79">
        <v>20461.43</v>
      </c>
      <c r="E2027" s="79">
        <f>B2027-D2027</f>
        <v>14265.120000000003</v>
      </c>
      <c r="F2027" s="80">
        <f>B2027-C2027</f>
        <v>263.90858391099755</v>
      </c>
    </row>
    <row r="2028" spans="1:6" ht="15">
      <c r="A2028" s="12" t="s">
        <v>4</v>
      </c>
      <c r="B2028" s="58"/>
      <c r="C2028" s="61"/>
      <c r="D2028" s="61"/>
      <c r="E2028" s="61"/>
      <c r="F2028" s="64"/>
    </row>
    <row r="2029" spans="1:6" ht="15">
      <c r="A2029" s="13" t="s">
        <v>105</v>
      </c>
      <c r="B2029" s="66"/>
      <c r="C2029" s="67"/>
      <c r="D2029" s="67"/>
      <c r="E2029" s="67"/>
      <c r="F2029" s="68"/>
    </row>
    <row r="2030" spans="1:6" ht="15">
      <c r="A2030" s="14" t="s">
        <v>28</v>
      </c>
      <c r="B2030" s="48">
        <v>2596.54</v>
      </c>
      <c r="C2030" s="51">
        <v>0</v>
      </c>
      <c r="D2030" s="51">
        <v>1526.12</v>
      </c>
      <c r="E2030" s="51">
        <f>B2030-D2030</f>
        <v>1070.42</v>
      </c>
      <c r="F2030" s="54">
        <f>B2030-C2030</f>
        <v>2596.54</v>
      </c>
    </row>
    <row r="2031" spans="1:6" ht="15">
      <c r="A2031" s="15" t="s">
        <v>29</v>
      </c>
      <c r="B2031" s="49"/>
      <c r="C2031" s="52"/>
      <c r="D2031" s="52"/>
      <c r="E2031" s="52"/>
      <c r="F2031" s="55"/>
    </row>
    <row r="2032" spans="1:6" ht="15">
      <c r="A2032" s="16" t="s">
        <v>104</v>
      </c>
      <c r="B2032" s="50"/>
      <c r="C2032" s="53"/>
      <c r="D2032" s="53"/>
      <c r="E2032" s="53"/>
      <c r="F2032" s="56"/>
    </row>
    <row r="2033" spans="1:6" ht="15">
      <c r="A2033" s="11" t="s">
        <v>6</v>
      </c>
      <c r="B2033" s="57">
        <v>63515.79</v>
      </c>
      <c r="C2033" s="60">
        <v>15768.9</v>
      </c>
      <c r="D2033" s="60">
        <v>37301.49</v>
      </c>
      <c r="E2033" s="60">
        <f>B2033-D2033</f>
        <v>26214.300000000003</v>
      </c>
      <c r="F2033" s="63">
        <f>B2033-C2033</f>
        <v>47746.89</v>
      </c>
    </row>
    <row r="2034" spans="1:6" ht="15">
      <c r="A2034" s="12" t="s">
        <v>7</v>
      </c>
      <c r="B2034" s="58"/>
      <c r="C2034" s="61"/>
      <c r="D2034" s="61"/>
      <c r="E2034" s="61"/>
      <c r="F2034" s="64"/>
    </row>
    <row r="2035" spans="1:6" ht="15">
      <c r="A2035" s="13" t="s">
        <v>104</v>
      </c>
      <c r="B2035" s="66"/>
      <c r="C2035" s="67"/>
      <c r="D2035" s="67"/>
      <c r="E2035" s="67"/>
      <c r="F2035" s="68"/>
    </row>
    <row r="2036" spans="1:6" ht="15">
      <c r="A2036" s="14" t="s">
        <v>8</v>
      </c>
      <c r="B2036" s="48">
        <v>66856.11</v>
      </c>
      <c r="C2036" s="51">
        <v>47623.1</v>
      </c>
      <c r="D2036" s="51">
        <v>39294.49</v>
      </c>
      <c r="E2036" s="51">
        <f>B2036-D2036</f>
        <v>27561.620000000003</v>
      </c>
      <c r="F2036" s="54">
        <f>B2036-C2036</f>
        <v>19233.010000000002</v>
      </c>
    </row>
    <row r="2037" spans="1:6" ht="15">
      <c r="A2037" s="16" t="s">
        <v>104</v>
      </c>
      <c r="B2037" s="50"/>
      <c r="C2037" s="53"/>
      <c r="D2037" s="53"/>
      <c r="E2037" s="53"/>
      <c r="F2037" s="56"/>
    </row>
    <row r="2038" spans="1:6" ht="15">
      <c r="A2038" s="11" t="s">
        <v>12</v>
      </c>
      <c r="B2038" s="57">
        <v>9087.39</v>
      </c>
      <c r="C2038" s="60">
        <f>B2038*0.99238655</f>
        <v>9018.2036106045</v>
      </c>
      <c r="D2038" s="60">
        <v>5341.09</v>
      </c>
      <c r="E2038" s="60">
        <f>B2038-D2038</f>
        <v>3746.2999999999993</v>
      </c>
      <c r="F2038" s="63">
        <f>B2038-C2038</f>
        <v>69.18638939549965</v>
      </c>
    </row>
    <row r="2039" spans="1:6" ht="15">
      <c r="A2039" s="12" t="s">
        <v>13</v>
      </c>
      <c r="B2039" s="58"/>
      <c r="C2039" s="61"/>
      <c r="D2039" s="61"/>
      <c r="E2039" s="61"/>
      <c r="F2039" s="64"/>
    </row>
    <row r="2040" spans="1:6" ht="15">
      <c r="A2040" s="13" t="s">
        <v>104</v>
      </c>
      <c r="B2040" s="66"/>
      <c r="C2040" s="67"/>
      <c r="D2040" s="67"/>
      <c r="E2040" s="67"/>
      <c r="F2040" s="68"/>
    </row>
    <row r="2041" spans="1:6" ht="15">
      <c r="A2041" s="26" t="s">
        <v>14</v>
      </c>
      <c r="B2041" s="48">
        <v>116835.85</v>
      </c>
      <c r="C2041" s="51">
        <f>B2041*0.99184561</f>
        <v>115883.12491311852</v>
      </c>
      <c r="D2041" s="51">
        <v>68669.89</v>
      </c>
      <c r="E2041" s="51">
        <f>B2041-D2041</f>
        <v>48165.96000000001</v>
      </c>
      <c r="F2041" s="54">
        <f>B2041-C2041</f>
        <v>952.7250868814881</v>
      </c>
    </row>
    <row r="2042" spans="1:6" ht="15">
      <c r="A2042" s="27" t="s">
        <v>15</v>
      </c>
      <c r="B2042" s="49"/>
      <c r="C2042" s="52"/>
      <c r="D2042" s="52"/>
      <c r="E2042" s="52"/>
      <c r="F2042" s="55"/>
    </row>
    <row r="2043" spans="1:6" ht="15">
      <c r="A2043" s="28" t="s">
        <v>100</v>
      </c>
      <c r="B2043" s="50"/>
      <c r="C2043" s="53"/>
      <c r="D2043" s="53"/>
      <c r="E2043" s="53"/>
      <c r="F2043" s="56"/>
    </row>
    <row r="2044" spans="1:6" ht="15">
      <c r="A2044" s="21" t="s">
        <v>16</v>
      </c>
      <c r="B2044" s="57">
        <v>15578.32</v>
      </c>
      <c r="C2044" s="60">
        <f>B2044</f>
        <v>15578.32</v>
      </c>
      <c r="D2044" s="60">
        <v>9156.16</v>
      </c>
      <c r="E2044" s="60">
        <f>B2044-D2044</f>
        <v>6422.16</v>
      </c>
      <c r="F2044" s="63">
        <f>B2044-C2044</f>
        <v>0</v>
      </c>
    </row>
    <row r="2045" spans="1:6" ht="15">
      <c r="A2045" s="21" t="s">
        <v>17</v>
      </c>
      <c r="B2045" s="58"/>
      <c r="C2045" s="61"/>
      <c r="D2045" s="61"/>
      <c r="E2045" s="61"/>
      <c r="F2045" s="64"/>
    </row>
    <row r="2046" spans="1:6" ht="15">
      <c r="A2046" s="22" t="s">
        <v>104</v>
      </c>
      <c r="B2046" s="66"/>
      <c r="C2046" s="67"/>
      <c r="D2046" s="67"/>
      <c r="E2046" s="67"/>
      <c r="F2046" s="68"/>
    </row>
    <row r="2047" spans="1:6" ht="15">
      <c r="A2047" s="14" t="s">
        <v>18</v>
      </c>
      <c r="B2047" s="48">
        <v>22394.03</v>
      </c>
      <c r="C2047" s="51">
        <f>B2047*0.82310886</f>
        <v>18432.7245041058</v>
      </c>
      <c r="D2047" s="51">
        <v>13162.01</v>
      </c>
      <c r="E2047" s="51">
        <f>B2047-D2047</f>
        <v>9232.019999999999</v>
      </c>
      <c r="F2047" s="54">
        <f>B2047-C2047</f>
        <v>3961.3054958941975</v>
      </c>
    </row>
    <row r="2048" spans="1:6" ht="15">
      <c r="A2048" s="15" t="s">
        <v>19</v>
      </c>
      <c r="B2048" s="49"/>
      <c r="C2048" s="52"/>
      <c r="D2048" s="52"/>
      <c r="E2048" s="52"/>
      <c r="F2048" s="55"/>
    </row>
    <row r="2049" spans="1:6" ht="15.75" thickBot="1">
      <c r="A2049" s="16" t="s">
        <v>104</v>
      </c>
      <c r="B2049" s="82"/>
      <c r="C2049" s="83"/>
      <c r="D2049" s="83"/>
      <c r="E2049" s="83"/>
      <c r="F2049" s="84"/>
    </row>
    <row r="2050" spans="1:6" ht="15.75" thickBot="1">
      <c r="A2050" s="10" t="s">
        <v>20</v>
      </c>
      <c r="B2050" s="41">
        <f>SUM(B2027:B2049)</f>
        <v>331590.57999999996</v>
      </c>
      <c r="C2050" s="41">
        <f>SUM(C2027:C2049)</f>
        <v>256767.01444391784</v>
      </c>
      <c r="D2050" s="41">
        <f>SUM(D2027:D2049)</f>
        <v>194912.68000000002</v>
      </c>
      <c r="E2050" s="41">
        <f>SUM(E2027:E2049)</f>
        <v>136677.90000000002</v>
      </c>
      <c r="F2050" s="41">
        <f>SUM(F2027:F2049)</f>
        <v>74823.56555608218</v>
      </c>
    </row>
    <row r="2051" spans="2:6" ht="15.75" thickBot="1">
      <c r="B2051" s="40"/>
      <c r="C2051" s="40"/>
      <c r="D2051" s="40"/>
      <c r="E2051" s="40"/>
      <c r="F2051" s="40"/>
    </row>
    <row r="2052" spans="1:6" ht="15">
      <c r="A2052" s="69" t="s">
        <v>21</v>
      </c>
      <c r="B2052" s="72" t="s">
        <v>111</v>
      </c>
      <c r="C2052" s="73"/>
      <c r="D2052" s="73"/>
      <c r="E2052" s="73"/>
      <c r="F2052" s="74"/>
    </row>
    <row r="2053" spans="1:6" ht="15">
      <c r="A2053" s="70"/>
      <c r="B2053" s="75"/>
      <c r="C2053" s="76"/>
      <c r="D2053" s="76"/>
      <c r="E2053" s="76"/>
      <c r="F2053" s="77"/>
    </row>
    <row r="2054" spans="1:6" ht="30.75" thickBot="1">
      <c r="A2054" s="71"/>
      <c r="B2054" s="35" t="s">
        <v>0</v>
      </c>
      <c r="C2054" s="36" t="s">
        <v>1</v>
      </c>
      <c r="D2054" s="36" t="s">
        <v>22</v>
      </c>
      <c r="E2054" s="36" t="s">
        <v>23</v>
      </c>
      <c r="F2054" s="37" t="s">
        <v>2</v>
      </c>
    </row>
    <row r="2055" spans="1:6" ht="15">
      <c r="A2055" s="12" t="s">
        <v>3</v>
      </c>
      <c r="B2055" s="78">
        <v>22441.82</v>
      </c>
      <c r="C2055" s="79">
        <f>B2055*0.99240038</f>
        <v>22271.2706958916</v>
      </c>
      <c r="D2055" s="79">
        <v>12537.83</v>
      </c>
      <c r="E2055" s="79">
        <f>B2055-D2055</f>
        <v>9903.99</v>
      </c>
      <c r="F2055" s="80">
        <f>B2055-C2055</f>
        <v>170.54930410840097</v>
      </c>
    </row>
    <row r="2056" spans="1:6" ht="15">
      <c r="A2056" s="12" t="s">
        <v>4</v>
      </c>
      <c r="B2056" s="58"/>
      <c r="C2056" s="61"/>
      <c r="D2056" s="61"/>
      <c r="E2056" s="61"/>
      <c r="F2056" s="64"/>
    </row>
    <row r="2057" spans="1:6" ht="15">
      <c r="A2057" s="13" t="s">
        <v>105</v>
      </c>
      <c r="B2057" s="66"/>
      <c r="C2057" s="67"/>
      <c r="D2057" s="67"/>
      <c r="E2057" s="67"/>
      <c r="F2057" s="68"/>
    </row>
    <row r="2058" spans="1:6" ht="15">
      <c r="A2058" s="14" t="s">
        <v>28</v>
      </c>
      <c r="B2058" s="48">
        <v>1677.66</v>
      </c>
      <c r="C2058" s="51">
        <v>0</v>
      </c>
      <c r="D2058" s="51">
        <v>937.22</v>
      </c>
      <c r="E2058" s="51">
        <f>B2058-D2058</f>
        <v>740.44</v>
      </c>
      <c r="F2058" s="54">
        <f>B2058-C2058</f>
        <v>1677.66</v>
      </c>
    </row>
    <row r="2059" spans="1:6" ht="15">
      <c r="A2059" s="15" t="s">
        <v>29</v>
      </c>
      <c r="B2059" s="49"/>
      <c r="C2059" s="52"/>
      <c r="D2059" s="52"/>
      <c r="E2059" s="52"/>
      <c r="F2059" s="55"/>
    </row>
    <row r="2060" spans="1:6" ht="15">
      <c r="A2060" s="16" t="s">
        <v>104</v>
      </c>
      <c r="B2060" s="50"/>
      <c r="C2060" s="53"/>
      <c r="D2060" s="53"/>
      <c r="E2060" s="53"/>
      <c r="F2060" s="56"/>
    </row>
    <row r="2061" spans="1:6" ht="15">
      <c r="A2061" s="11" t="s">
        <v>6</v>
      </c>
      <c r="B2061" s="57">
        <v>41100.29</v>
      </c>
      <c r="C2061" s="60">
        <v>61042.71</v>
      </c>
      <c r="D2061" s="60">
        <v>22958.81</v>
      </c>
      <c r="E2061" s="60">
        <f>B2061-D2061</f>
        <v>18141.48</v>
      </c>
      <c r="F2061" s="63">
        <f>B2061-C2061</f>
        <v>-19942.42</v>
      </c>
    </row>
    <row r="2062" spans="1:6" ht="15">
      <c r="A2062" s="12" t="s">
        <v>7</v>
      </c>
      <c r="B2062" s="58"/>
      <c r="C2062" s="61"/>
      <c r="D2062" s="61"/>
      <c r="E2062" s="61"/>
      <c r="F2062" s="64"/>
    </row>
    <row r="2063" spans="1:6" ht="15">
      <c r="A2063" s="13" t="s">
        <v>104</v>
      </c>
      <c r="B2063" s="66"/>
      <c r="C2063" s="67"/>
      <c r="D2063" s="67"/>
      <c r="E2063" s="67"/>
      <c r="F2063" s="68"/>
    </row>
    <row r="2064" spans="1:6" ht="15">
      <c r="A2064" s="14" t="s">
        <v>8</v>
      </c>
      <c r="B2064" s="48">
        <v>43199.87</v>
      </c>
      <c r="C2064" s="51">
        <v>22838.11</v>
      </c>
      <c r="D2064" s="51">
        <v>24132.77</v>
      </c>
      <c r="E2064" s="51">
        <f>B2064-D2064</f>
        <v>19067.100000000002</v>
      </c>
      <c r="F2064" s="54">
        <f>B2064-C2064</f>
        <v>20361.760000000002</v>
      </c>
    </row>
    <row r="2065" spans="1:6" ht="15">
      <c r="A2065" s="16" t="s">
        <v>104</v>
      </c>
      <c r="B2065" s="50"/>
      <c r="C2065" s="53"/>
      <c r="D2065" s="53"/>
      <c r="E2065" s="53"/>
      <c r="F2065" s="56"/>
    </row>
    <row r="2066" spans="1:6" ht="15">
      <c r="A2066" s="11" t="s">
        <v>12</v>
      </c>
      <c r="B2066" s="57">
        <v>5871.79</v>
      </c>
      <c r="C2066" s="60">
        <f>B2066*0.99238655</f>
        <v>5827.0854204245</v>
      </c>
      <c r="D2066" s="60">
        <v>3280.22</v>
      </c>
      <c r="E2066" s="60">
        <f>B2066-D2066</f>
        <v>2591.57</v>
      </c>
      <c r="F2066" s="63">
        <f>B2066-C2066</f>
        <v>44.70457957550025</v>
      </c>
    </row>
    <row r="2067" spans="1:6" ht="15">
      <c r="A2067" s="12" t="s">
        <v>13</v>
      </c>
      <c r="B2067" s="58"/>
      <c r="C2067" s="61"/>
      <c r="D2067" s="61"/>
      <c r="E2067" s="61"/>
      <c r="F2067" s="64"/>
    </row>
    <row r="2068" spans="1:6" ht="15">
      <c r="A2068" s="13" t="s">
        <v>104</v>
      </c>
      <c r="B2068" s="66"/>
      <c r="C2068" s="67"/>
      <c r="D2068" s="67"/>
      <c r="E2068" s="67"/>
      <c r="F2068" s="68"/>
    </row>
    <row r="2069" spans="1:6" ht="15">
      <c r="A2069" s="26" t="s">
        <v>14</v>
      </c>
      <c r="B2069" s="48">
        <v>71881.35</v>
      </c>
      <c r="C2069" s="51">
        <f>B2069*0.99184561</f>
        <v>71295.20143837351</v>
      </c>
      <c r="D2069" s="51">
        <v>39473.79</v>
      </c>
      <c r="E2069" s="51">
        <f>B2069-D2069</f>
        <v>32407.560000000005</v>
      </c>
      <c r="F2069" s="54">
        <f>B2069-C2069</f>
        <v>586.1485616264981</v>
      </c>
    </row>
    <row r="2070" spans="1:6" ht="15">
      <c r="A2070" s="27" t="s">
        <v>15</v>
      </c>
      <c r="B2070" s="49"/>
      <c r="C2070" s="52"/>
      <c r="D2070" s="52"/>
      <c r="E2070" s="52"/>
      <c r="F2070" s="55"/>
    </row>
    <row r="2071" spans="1:6" ht="15">
      <c r="A2071" s="28" t="s">
        <v>100</v>
      </c>
      <c r="B2071" s="50"/>
      <c r="C2071" s="53"/>
      <c r="D2071" s="53"/>
      <c r="E2071" s="53"/>
      <c r="F2071" s="56"/>
    </row>
    <row r="2072" spans="1:6" ht="15">
      <c r="A2072" s="29" t="s">
        <v>9</v>
      </c>
      <c r="B2072" s="81">
        <v>434750.49</v>
      </c>
      <c r="C2072" s="81">
        <v>442264.24</v>
      </c>
      <c r="D2072" s="81">
        <v>224485.9</v>
      </c>
      <c r="E2072" s="81">
        <f>B2072-D2072</f>
        <v>210264.59</v>
      </c>
      <c r="F2072" s="81">
        <f>B2072-C2072</f>
        <v>-7513.75</v>
      </c>
    </row>
    <row r="2073" spans="1:6" ht="15">
      <c r="A2073" s="30" t="s">
        <v>10</v>
      </c>
      <c r="B2073" s="81"/>
      <c r="C2073" s="81"/>
      <c r="D2073" s="81"/>
      <c r="E2073" s="81"/>
      <c r="F2073" s="81"/>
    </row>
    <row r="2074" spans="1:6" ht="15">
      <c r="A2074" s="31" t="s">
        <v>11</v>
      </c>
      <c r="B2074" s="81"/>
      <c r="C2074" s="81"/>
      <c r="D2074" s="81"/>
      <c r="E2074" s="81"/>
      <c r="F2074" s="81"/>
    </row>
    <row r="2075" spans="1:6" ht="15">
      <c r="A2075" s="17" t="s">
        <v>16</v>
      </c>
      <c r="B2075" s="48">
        <v>10065.92</v>
      </c>
      <c r="C2075" s="51">
        <f>B2075</f>
        <v>10065.92</v>
      </c>
      <c r="D2075" s="51">
        <v>5623.13</v>
      </c>
      <c r="E2075" s="51">
        <f>B2075-D2075</f>
        <v>4442.79</v>
      </c>
      <c r="F2075" s="54">
        <f>B2075-C2075</f>
        <v>0</v>
      </c>
    </row>
    <row r="2076" spans="1:6" ht="15">
      <c r="A2076" s="17" t="s">
        <v>17</v>
      </c>
      <c r="B2076" s="49"/>
      <c r="C2076" s="52"/>
      <c r="D2076" s="52"/>
      <c r="E2076" s="52"/>
      <c r="F2076" s="55"/>
    </row>
    <row r="2077" spans="1:6" ht="15">
      <c r="A2077" s="18" t="s">
        <v>104</v>
      </c>
      <c r="B2077" s="50"/>
      <c r="C2077" s="53"/>
      <c r="D2077" s="53"/>
      <c r="E2077" s="53"/>
      <c r="F2077" s="56"/>
    </row>
    <row r="2078" spans="1:6" ht="15">
      <c r="A2078" s="11" t="s">
        <v>18</v>
      </c>
      <c r="B2078" s="57">
        <v>14470.54</v>
      </c>
      <c r="C2078" s="60">
        <f>B2078*0.82310886</f>
        <v>11910.829682984402</v>
      </c>
      <c r="D2078" s="60">
        <v>8081.18</v>
      </c>
      <c r="E2078" s="60">
        <f>B2078-D2078</f>
        <v>6389.360000000001</v>
      </c>
      <c r="F2078" s="63">
        <f>B2078-C2078</f>
        <v>2559.710317015599</v>
      </c>
    </row>
    <row r="2079" spans="1:6" ht="15">
      <c r="A2079" s="12" t="s">
        <v>19</v>
      </c>
      <c r="B2079" s="58"/>
      <c r="C2079" s="61"/>
      <c r="D2079" s="61"/>
      <c r="E2079" s="61"/>
      <c r="F2079" s="64"/>
    </row>
    <row r="2080" spans="1:6" ht="15.75" thickBot="1">
      <c r="A2080" s="13" t="s">
        <v>104</v>
      </c>
      <c r="B2080" s="59"/>
      <c r="C2080" s="62"/>
      <c r="D2080" s="62"/>
      <c r="E2080" s="62"/>
      <c r="F2080" s="65"/>
    </row>
    <row r="2081" spans="1:6" ht="15.75" thickBot="1">
      <c r="A2081" s="10" t="s">
        <v>20</v>
      </c>
      <c r="B2081" s="38">
        <f>SUM(B2055:B2080)</f>
        <v>645459.7300000001</v>
      </c>
      <c r="C2081" s="38">
        <f>SUM(C2055:C2080)</f>
        <v>647515.367237674</v>
      </c>
      <c r="D2081" s="38">
        <f>SUM(D2055:D2080)</f>
        <v>341510.85000000003</v>
      </c>
      <c r="E2081" s="38">
        <f>SUM(E2055:E2080)</f>
        <v>303948.87999999995</v>
      </c>
      <c r="F2081" s="38">
        <f>SUM(F2055:F2080)</f>
        <v>-2055.6372376739982</v>
      </c>
    </row>
    <row r="2082" spans="2:6" ht="15.75" thickBot="1">
      <c r="B2082" s="40"/>
      <c r="C2082" s="40"/>
      <c r="D2082" s="40"/>
      <c r="E2082" s="40"/>
      <c r="F2082" s="40"/>
    </row>
    <row r="2083" spans="1:6" ht="15" customHeight="1">
      <c r="A2083" s="69" t="s">
        <v>21</v>
      </c>
      <c r="B2083" s="72" t="s">
        <v>112</v>
      </c>
      <c r="C2083" s="73"/>
      <c r="D2083" s="73"/>
      <c r="E2083" s="73"/>
      <c r="F2083" s="74"/>
    </row>
    <row r="2084" spans="1:6" ht="15" customHeight="1">
      <c r="A2084" s="70"/>
      <c r="B2084" s="75"/>
      <c r="C2084" s="76"/>
      <c r="D2084" s="76"/>
      <c r="E2084" s="76"/>
      <c r="F2084" s="77"/>
    </row>
    <row r="2085" spans="1:6" ht="30.75" thickBot="1">
      <c r="A2085" s="71"/>
      <c r="B2085" s="35" t="s">
        <v>0</v>
      </c>
      <c r="C2085" s="36" t="s">
        <v>1</v>
      </c>
      <c r="D2085" s="36" t="s">
        <v>22</v>
      </c>
      <c r="E2085" s="36" t="s">
        <v>23</v>
      </c>
      <c r="F2085" s="37" t="s">
        <v>2</v>
      </c>
    </row>
    <row r="2086" spans="1:6" ht="15">
      <c r="A2086" s="12" t="s">
        <v>3</v>
      </c>
      <c r="B2086" s="78">
        <v>12005.99</v>
      </c>
      <c r="C2086" s="79">
        <f>B2086*0.99240038</f>
        <v>11914.749038276199</v>
      </c>
      <c r="D2086" s="79">
        <v>8766.98</v>
      </c>
      <c r="E2086" s="79">
        <f>B2086-D2086</f>
        <v>3239.01</v>
      </c>
      <c r="F2086" s="80">
        <f>B2086-C2086</f>
        <v>91.24096172380087</v>
      </c>
    </row>
    <row r="2087" spans="1:6" ht="15">
      <c r="A2087" s="12" t="s">
        <v>4</v>
      </c>
      <c r="B2087" s="58"/>
      <c r="C2087" s="61"/>
      <c r="D2087" s="61"/>
      <c r="E2087" s="61"/>
      <c r="F2087" s="64"/>
    </row>
    <row r="2088" spans="1:6" ht="15">
      <c r="A2088" s="13" t="s">
        <v>27</v>
      </c>
      <c r="B2088" s="66"/>
      <c r="C2088" s="67"/>
      <c r="D2088" s="67"/>
      <c r="E2088" s="67"/>
      <c r="F2088" s="68"/>
    </row>
    <row r="2089" spans="1:6" ht="15">
      <c r="A2089" s="14" t="s">
        <v>28</v>
      </c>
      <c r="B2089" s="48">
        <v>897.89</v>
      </c>
      <c r="C2089" s="51">
        <v>0</v>
      </c>
      <c r="D2089" s="51">
        <v>655.66</v>
      </c>
      <c r="E2089" s="51">
        <f>B2089-D2089</f>
        <v>242.23000000000002</v>
      </c>
      <c r="F2089" s="54">
        <f>B2089-C2089</f>
        <v>897.89</v>
      </c>
    </row>
    <row r="2090" spans="1:6" ht="15">
      <c r="A2090" s="15" t="s">
        <v>29</v>
      </c>
      <c r="B2090" s="49"/>
      <c r="C2090" s="52"/>
      <c r="D2090" s="52"/>
      <c r="E2090" s="52"/>
      <c r="F2090" s="55"/>
    </row>
    <row r="2091" spans="1:6" ht="15">
      <c r="A2091" s="16" t="s">
        <v>27</v>
      </c>
      <c r="B2091" s="50"/>
      <c r="C2091" s="53"/>
      <c r="D2091" s="53"/>
      <c r="E2091" s="53"/>
      <c r="F2091" s="56"/>
    </row>
    <row r="2092" spans="1:6" ht="15">
      <c r="A2092" s="11" t="s">
        <v>6</v>
      </c>
      <c r="B2092" s="57">
        <v>15821.05</v>
      </c>
      <c r="C2092" s="60">
        <v>17750.48</v>
      </c>
      <c r="D2092" s="60">
        <v>11552.85</v>
      </c>
      <c r="E2092" s="60">
        <f>B2092-D2092</f>
        <v>4268.199999999999</v>
      </c>
      <c r="F2092" s="63">
        <f>B2092-C2092</f>
        <v>-1929.4300000000003</v>
      </c>
    </row>
    <row r="2093" spans="1:6" ht="15">
      <c r="A2093" s="12" t="s">
        <v>7</v>
      </c>
      <c r="B2093" s="58"/>
      <c r="C2093" s="61"/>
      <c r="D2093" s="61"/>
      <c r="E2093" s="61"/>
      <c r="F2093" s="64"/>
    </row>
    <row r="2094" spans="1:6" ht="15">
      <c r="A2094" s="13" t="s">
        <v>27</v>
      </c>
      <c r="B2094" s="66"/>
      <c r="C2094" s="67"/>
      <c r="D2094" s="67"/>
      <c r="E2094" s="67"/>
      <c r="F2094" s="68"/>
    </row>
    <row r="2095" spans="1:6" ht="15">
      <c r="A2095" s="14" t="s">
        <v>8</v>
      </c>
      <c r="B2095" s="48">
        <v>23226.69</v>
      </c>
      <c r="C2095" s="51">
        <v>3479.39</v>
      </c>
      <c r="D2095" s="51">
        <v>16960.58</v>
      </c>
      <c r="E2095" s="51">
        <f>B2095-D2095</f>
        <v>6266.109999999997</v>
      </c>
      <c r="F2095" s="54">
        <f>B2095-C2095</f>
        <v>19747.3</v>
      </c>
    </row>
    <row r="2096" spans="1:6" ht="15">
      <c r="A2096" s="16" t="s">
        <v>27</v>
      </c>
      <c r="B2096" s="50"/>
      <c r="C2096" s="53"/>
      <c r="D2096" s="53"/>
      <c r="E2096" s="53"/>
      <c r="F2096" s="56"/>
    </row>
    <row r="2097" spans="1:6" ht="15">
      <c r="A2097" s="11" t="s">
        <v>12</v>
      </c>
      <c r="B2097" s="57">
        <v>3141.96</v>
      </c>
      <c r="C2097" s="60">
        <f>B2097*0.99238655</f>
        <v>3118.038844638</v>
      </c>
      <c r="D2097" s="60">
        <v>2294.31</v>
      </c>
      <c r="E2097" s="60">
        <f>B2097-D2097</f>
        <v>847.6500000000001</v>
      </c>
      <c r="F2097" s="63">
        <f>B2097-C2097</f>
        <v>23.921155362000263</v>
      </c>
    </row>
    <row r="2098" spans="1:6" ht="15">
      <c r="A2098" s="12" t="s">
        <v>13</v>
      </c>
      <c r="B2098" s="58"/>
      <c r="C2098" s="61"/>
      <c r="D2098" s="61"/>
      <c r="E2098" s="61"/>
      <c r="F2098" s="64"/>
    </row>
    <row r="2099" spans="1:6" ht="15">
      <c r="A2099" s="13" t="s">
        <v>27</v>
      </c>
      <c r="B2099" s="66"/>
      <c r="C2099" s="67"/>
      <c r="D2099" s="67"/>
      <c r="E2099" s="67"/>
      <c r="F2099" s="68"/>
    </row>
    <row r="2100" spans="1:6" ht="15">
      <c r="A2100" s="17" t="s">
        <v>16</v>
      </c>
      <c r="B2100" s="48">
        <v>5386.25</v>
      </c>
      <c r="C2100" s="51">
        <f>B2100</f>
        <v>5386.25</v>
      </c>
      <c r="D2100" s="51">
        <v>2933.18</v>
      </c>
      <c r="E2100" s="51">
        <f>B2100-D2100</f>
        <v>2453.07</v>
      </c>
      <c r="F2100" s="54">
        <f>B2100-C2100</f>
        <v>0</v>
      </c>
    </row>
    <row r="2101" spans="1:6" ht="15">
      <c r="A2101" s="17" t="s">
        <v>17</v>
      </c>
      <c r="B2101" s="49"/>
      <c r="C2101" s="52"/>
      <c r="D2101" s="52"/>
      <c r="E2101" s="52"/>
      <c r="F2101" s="55"/>
    </row>
    <row r="2102" spans="1:6" ht="15">
      <c r="A2102" s="18" t="s">
        <v>27</v>
      </c>
      <c r="B2102" s="50"/>
      <c r="C2102" s="53"/>
      <c r="D2102" s="53"/>
      <c r="E2102" s="53"/>
      <c r="F2102" s="56"/>
    </row>
    <row r="2103" spans="1:6" ht="15">
      <c r="A2103" s="11" t="s">
        <v>18</v>
      </c>
      <c r="B2103" s="57">
        <v>7742.6</v>
      </c>
      <c r="C2103" s="60">
        <f>B2103*0.82310886</f>
        <v>6373.002659436001</v>
      </c>
      <c r="D2103" s="60">
        <v>5653.81</v>
      </c>
      <c r="E2103" s="60">
        <f>B2103-D2103</f>
        <v>2088.79</v>
      </c>
      <c r="F2103" s="63">
        <f>B2103-C2103</f>
        <v>1369.5973405639998</v>
      </c>
    </row>
    <row r="2104" spans="1:6" ht="15">
      <c r="A2104" s="12" t="s">
        <v>19</v>
      </c>
      <c r="B2104" s="58"/>
      <c r="C2104" s="61"/>
      <c r="D2104" s="61"/>
      <c r="E2104" s="61"/>
      <c r="F2104" s="64"/>
    </row>
    <row r="2105" spans="1:6" ht="15.75" thickBot="1">
      <c r="A2105" s="13" t="s">
        <v>27</v>
      </c>
      <c r="B2105" s="59"/>
      <c r="C2105" s="62"/>
      <c r="D2105" s="62"/>
      <c r="E2105" s="62"/>
      <c r="F2105" s="65"/>
    </row>
    <row r="2106" spans="1:6" ht="15.75" thickBot="1">
      <c r="A2106" s="10" t="s">
        <v>20</v>
      </c>
      <c r="B2106" s="38">
        <f>SUM(B2086:B2105)</f>
        <v>68222.43</v>
      </c>
      <c r="C2106" s="38">
        <f>SUM(C2086:C2105)</f>
        <v>48021.910542350204</v>
      </c>
      <c r="D2106" s="38">
        <f>SUM(D2086:D2105)</f>
        <v>48817.369999999995</v>
      </c>
      <c r="E2106" s="38">
        <f>SUM(E2086:E2105)</f>
        <v>19405.059999999998</v>
      </c>
      <c r="F2106" s="38">
        <f>SUM(F2086:F2105)</f>
        <v>20200.5194576498</v>
      </c>
    </row>
    <row r="2107" spans="2:6" ht="15.75" thickBot="1">
      <c r="B2107" s="40"/>
      <c r="C2107" s="40"/>
      <c r="D2107" s="40"/>
      <c r="E2107" s="40"/>
      <c r="F2107" s="40"/>
    </row>
    <row r="2108" spans="1:6" ht="15">
      <c r="A2108" s="69" t="s">
        <v>21</v>
      </c>
      <c r="B2108" s="72" t="s">
        <v>113</v>
      </c>
      <c r="C2108" s="73"/>
      <c r="D2108" s="73"/>
      <c r="E2108" s="73"/>
      <c r="F2108" s="74"/>
    </row>
    <row r="2109" spans="1:6" ht="15">
      <c r="A2109" s="70"/>
      <c r="B2109" s="75"/>
      <c r="C2109" s="76"/>
      <c r="D2109" s="76"/>
      <c r="E2109" s="76"/>
      <c r="F2109" s="77"/>
    </row>
    <row r="2110" spans="1:6" ht="30.75" thickBot="1">
      <c r="A2110" s="71"/>
      <c r="B2110" s="35" t="s">
        <v>0</v>
      </c>
      <c r="C2110" s="36" t="s">
        <v>1</v>
      </c>
      <c r="D2110" s="36" t="s">
        <v>22</v>
      </c>
      <c r="E2110" s="36" t="s">
        <v>23</v>
      </c>
      <c r="F2110" s="37" t="s">
        <v>2</v>
      </c>
    </row>
    <row r="2111" spans="1:6" ht="15">
      <c r="A2111" s="12" t="s">
        <v>3</v>
      </c>
      <c r="B2111" s="78">
        <v>12729.05</v>
      </c>
      <c r="C2111" s="79">
        <f>B2111*0.99240038</f>
        <v>12632.314057038999</v>
      </c>
      <c r="D2111" s="79">
        <v>7055.45</v>
      </c>
      <c r="E2111" s="79">
        <f>B2111-D2111</f>
        <v>5673.599999999999</v>
      </c>
      <c r="F2111" s="80">
        <f>B2111-C2111</f>
        <v>96.73594296100055</v>
      </c>
    </row>
    <row r="2112" spans="1:6" ht="15">
      <c r="A2112" s="12" t="s">
        <v>4</v>
      </c>
      <c r="B2112" s="58"/>
      <c r="C2112" s="61"/>
      <c r="D2112" s="61"/>
      <c r="E2112" s="61"/>
      <c r="F2112" s="64"/>
    </row>
    <row r="2113" spans="1:6" ht="15">
      <c r="A2113" s="13" t="s">
        <v>105</v>
      </c>
      <c r="B2113" s="66"/>
      <c r="C2113" s="67"/>
      <c r="D2113" s="67"/>
      <c r="E2113" s="67"/>
      <c r="F2113" s="68"/>
    </row>
    <row r="2114" spans="1:6" ht="15">
      <c r="A2114" s="14" t="s">
        <v>28</v>
      </c>
      <c r="B2114" s="48">
        <v>951.72</v>
      </c>
      <c r="C2114" s="51">
        <v>0</v>
      </c>
      <c r="D2114" s="51">
        <v>527.49</v>
      </c>
      <c r="E2114" s="51">
        <f>B2114-D2114</f>
        <v>424.23</v>
      </c>
      <c r="F2114" s="54">
        <f>B2114-C2114</f>
        <v>951.72</v>
      </c>
    </row>
    <row r="2115" spans="1:6" ht="15">
      <c r="A2115" s="15" t="s">
        <v>29</v>
      </c>
      <c r="B2115" s="49"/>
      <c r="C2115" s="52"/>
      <c r="D2115" s="52"/>
      <c r="E2115" s="52"/>
      <c r="F2115" s="55"/>
    </row>
    <row r="2116" spans="1:6" ht="15">
      <c r="A2116" s="16" t="s">
        <v>104</v>
      </c>
      <c r="B2116" s="50"/>
      <c r="C2116" s="53"/>
      <c r="D2116" s="53"/>
      <c r="E2116" s="53"/>
      <c r="F2116" s="56"/>
    </row>
    <row r="2117" spans="1:6" ht="15">
      <c r="A2117" s="11" t="s">
        <v>6</v>
      </c>
      <c r="B2117" s="57">
        <v>23339.5</v>
      </c>
      <c r="C2117" s="60">
        <v>55828</v>
      </c>
      <c r="D2117" s="60">
        <v>12923.64</v>
      </c>
      <c r="E2117" s="60">
        <f>B2117-D2117</f>
        <v>10415.86</v>
      </c>
      <c r="F2117" s="63">
        <f>B2117-C2117</f>
        <v>-32488.5</v>
      </c>
    </row>
    <row r="2118" spans="1:6" ht="15">
      <c r="A2118" s="12" t="s">
        <v>7</v>
      </c>
      <c r="B2118" s="58"/>
      <c r="C2118" s="61"/>
      <c r="D2118" s="61"/>
      <c r="E2118" s="61"/>
      <c r="F2118" s="64"/>
    </row>
    <row r="2119" spans="1:6" ht="15">
      <c r="A2119" s="13" t="s">
        <v>104</v>
      </c>
      <c r="B2119" s="66"/>
      <c r="C2119" s="67"/>
      <c r="D2119" s="67"/>
      <c r="E2119" s="67"/>
      <c r="F2119" s="68"/>
    </row>
    <row r="2120" spans="1:6" ht="15">
      <c r="A2120" s="14" t="s">
        <v>8</v>
      </c>
      <c r="B2120" s="48">
        <v>24505.75</v>
      </c>
      <c r="C2120" s="51">
        <v>19853.57</v>
      </c>
      <c r="D2120" s="51">
        <v>13583.02</v>
      </c>
      <c r="E2120" s="51">
        <f>B2120-D2120</f>
        <v>10922.73</v>
      </c>
      <c r="F2120" s="54">
        <f>B2120-C2120</f>
        <v>4652.18</v>
      </c>
    </row>
    <row r="2121" spans="1:6" ht="15">
      <c r="A2121" s="16" t="s">
        <v>104</v>
      </c>
      <c r="B2121" s="50"/>
      <c r="C2121" s="53"/>
      <c r="D2121" s="53"/>
      <c r="E2121" s="53"/>
      <c r="F2121" s="56"/>
    </row>
    <row r="2122" spans="1:6" ht="15">
      <c r="A2122" s="11" t="s">
        <v>12</v>
      </c>
      <c r="B2122" s="57">
        <v>3334.24</v>
      </c>
      <c r="C2122" s="60">
        <f>B2122*0.99238655</f>
        <v>3308.8549304719995</v>
      </c>
      <c r="D2122" s="60">
        <v>1846.22</v>
      </c>
      <c r="E2122" s="60">
        <f>B2122-D2122</f>
        <v>1488.0199999999998</v>
      </c>
      <c r="F2122" s="63">
        <f>B2122-C2122</f>
        <v>25.38506952800026</v>
      </c>
    </row>
    <row r="2123" spans="1:6" ht="15">
      <c r="A2123" s="12" t="s">
        <v>13</v>
      </c>
      <c r="B2123" s="58"/>
      <c r="C2123" s="61"/>
      <c r="D2123" s="61"/>
      <c r="E2123" s="61"/>
      <c r="F2123" s="64"/>
    </row>
    <row r="2124" spans="1:6" ht="15">
      <c r="A2124" s="13" t="s">
        <v>104</v>
      </c>
      <c r="B2124" s="66"/>
      <c r="C2124" s="67"/>
      <c r="D2124" s="67"/>
      <c r="E2124" s="67"/>
      <c r="F2124" s="68"/>
    </row>
    <row r="2125" spans="1:6" ht="15">
      <c r="A2125" s="26" t="s">
        <v>14</v>
      </c>
      <c r="B2125" s="48">
        <v>42868.8</v>
      </c>
      <c r="C2125" s="51">
        <f>B2125*0.99184561</f>
        <v>42519.23108596801</v>
      </c>
      <c r="D2125" s="51">
        <v>23737.43</v>
      </c>
      <c r="E2125" s="51">
        <f>B2125-D2125</f>
        <v>19131.370000000003</v>
      </c>
      <c r="F2125" s="54">
        <f>B2125-C2125</f>
        <v>349.5689140319955</v>
      </c>
    </row>
    <row r="2126" spans="1:6" ht="15">
      <c r="A2126" s="27" t="s">
        <v>15</v>
      </c>
      <c r="B2126" s="49"/>
      <c r="C2126" s="52"/>
      <c r="D2126" s="52"/>
      <c r="E2126" s="52"/>
      <c r="F2126" s="55"/>
    </row>
    <row r="2127" spans="1:6" ht="15">
      <c r="A2127" s="28" t="s">
        <v>100</v>
      </c>
      <c r="B2127" s="50"/>
      <c r="C2127" s="53"/>
      <c r="D2127" s="53"/>
      <c r="E2127" s="53"/>
      <c r="F2127" s="56"/>
    </row>
    <row r="2128" spans="1:6" ht="15">
      <c r="A2128" s="29" t="s">
        <v>9</v>
      </c>
      <c r="B2128" s="81">
        <v>248582.77</v>
      </c>
      <c r="C2128" s="81">
        <v>245802.15</v>
      </c>
      <c r="D2128" s="81">
        <v>123608.95</v>
      </c>
      <c r="E2128" s="81">
        <f>B2128-D2128</f>
        <v>124973.81999999999</v>
      </c>
      <c r="F2128" s="81">
        <f>B2128-C2128</f>
        <v>2780.6199999999953</v>
      </c>
    </row>
    <row r="2129" spans="1:6" ht="15">
      <c r="A2129" s="30" t="s">
        <v>10</v>
      </c>
      <c r="B2129" s="81"/>
      <c r="C2129" s="81"/>
      <c r="D2129" s="81"/>
      <c r="E2129" s="81"/>
      <c r="F2129" s="81"/>
    </row>
    <row r="2130" spans="1:6" ht="15">
      <c r="A2130" s="31" t="s">
        <v>11</v>
      </c>
      <c r="B2130" s="81"/>
      <c r="C2130" s="81"/>
      <c r="D2130" s="81"/>
      <c r="E2130" s="81"/>
      <c r="F2130" s="81"/>
    </row>
    <row r="2131" spans="1:6" ht="15">
      <c r="A2131" s="17" t="s">
        <v>16</v>
      </c>
      <c r="B2131" s="48">
        <v>5710.04</v>
      </c>
      <c r="C2131" s="51">
        <f>B2131</f>
        <v>5710.04</v>
      </c>
      <c r="D2131" s="51">
        <v>3164.91</v>
      </c>
      <c r="E2131" s="51">
        <f>B2131-D2131</f>
        <v>2545.13</v>
      </c>
      <c r="F2131" s="54">
        <f>B2131-C2131</f>
        <v>0</v>
      </c>
    </row>
    <row r="2132" spans="1:6" ht="15">
      <c r="A2132" s="17" t="s">
        <v>17</v>
      </c>
      <c r="B2132" s="49"/>
      <c r="C2132" s="52"/>
      <c r="D2132" s="52"/>
      <c r="E2132" s="52"/>
      <c r="F2132" s="55"/>
    </row>
    <row r="2133" spans="1:6" ht="15">
      <c r="A2133" s="18" t="s">
        <v>104</v>
      </c>
      <c r="B2133" s="50"/>
      <c r="C2133" s="53"/>
      <c r="D2133" s="53"/>
      <c r="E2133" s="53"/>
      <c r="F2133" s="56"/>
    </row>
    <row r="2134" spans="1:6" ht="15">
      <c r="A2134" s="11" t="s">
        <v>18</v>
      </c>
      <c r="B2134" s="57">
        <v>8216.9</v>
      </c>
      <c r="C2134" s="60">
        <f>B2134*0.82310886</f>
        <v>6763.403191734</v>
      </c>
      <c r="D2134" s="60">
        <v>4549.92</v>
      </c>
      <c r="E2134" s="60">
        <f>B2134-D2134</f>
        <v>3666.9799999999996</v>
      </c>
      <c r="F2134" s="63">
        <f>B2134-C2134</f>
        <v>1453.4968082659998</v>
      </c>
    </row>
    <row r="2135" spans="1:6" ht="15">
      <c r="A2135" s="12" t="s">
        <v>19</v>
      </c>
      <c r="B2135" s="58"/>
      <c r="C2135" s="61"/>
      <c r="D2135" s="61"/>
      <c r="E2135" s="61"/>
      <c r="F2135" s="64"/>
    </row>
    <row r="2136" spans="1:6" ht="15.75" thickBot="1">
      <c r="A2136" s="13" t="s">
        <v>104</v>
      </c>
      <c r="B2136" s="59"/>
      <c r="C2136" s="62"/>
      <c r="D2136" s="62"/>
      <c r="E2136" s="62"/>
      <c r="F2136" s="65"/>
    </row>
    <row r="2137" spans="1:6" ht="15.75" thickBot="1">
      <c r="A2137" s="10" t="s">
        <v>20</v>
      </c>
      <c r="B2137" s="38">
        <f>SUM(B2111:B2136)</f>
        <v>370238.76999999996</v>
      </c>
      <c r="C2137" s="38">
        <f>SUM(C2111:C2136)</f>
        <v>392417.563265213</v>
      </c>
      <c r="D2137" s="38">
        <f>SUM(D2111:D2136)</f>
        <v>190997.03000000003</v>
      </c>
      <c r="E2137" s="38">
        <f>SUM(E2111:E2136)</f>
        <v>179241.74000000002</v>
      </c>
      <c r="F2137" s="38">
        <f>SUM(F2111:F2136)</f>
        <v>-22178.793265213004</v>
      </c>
    </row>
    <row r="2138" spans="2:6" ht="15.75" thickBot="1">
      <c r="B2138" s="40"/>
      <c r="C2138" s="40"/>
      <c r="D2138" s="40"/>
      <c r="E2138" s="40"/>
      <c r="F2138" s="40"/>
    </row>
    <row r="2139" spans="1:6" ht="15">
      <c r="A2139" s="69" t="s">
        <v>21</v>
      </c>
      <c r="B2139" s="72" t="s">
        <v>114</v>
      </c>
      <c r="C2139" s="73"/>
      <c r="D2139" s="73"/>
      <c r="E2139" s="73"/>
      <c r="F2139" s="74"/>
    </row>
    <row r="2140" spans="1:6" ht="15">
      <c r="A2140" s="70"/>
      <c r="B2140" s="75"/>
      <c r="C2140" s="76"/>
      <c r="D2140" s="76"/>
      <c r="E2140" s="76"/>
      <c r="F2140" s="77"/>
    </row>
    <row r="2141" spans="1:6" ht="30.75" thickBot="1">
      <c r="A2141" s="71"/>
      <c r="B2141" s="35" t="s">
        <v>0</v>
      </c>
      <c r="C2141" s="36" t="s">
        <v>1</v>
      </c>
      <c r="D2141" s="36" t="s">
        <v>22</v>
      </c>
      <c r="E2141" s="36" t="s">
        <v>23</v>
      </c>
      <c r="F2141" s="37" t="s">
        <v>2</v>
      </c>
    </row>
    <row r="2142" spans="1:6" ht="15">
      <c r="A2142" s="12" t="s">
        <v>3</v>
      </c>
      <c r="B2142" s="78">
        <v>19095.21</v>
      </c>
      <c r="C2142" s="79">
        <f>B2142*0.99240038</f>
        <v>18950.0936601798</v>
      </c>
      <c r="D2142" s="79">
        <v>13521.88</v>
      </c>
      <c r="E2142" s="79">
        <f>B2142-D2142</f>
        <v>5573.33</v>
      </c>
      <c r="F2142" s="80">
        <f>B2142-C2142</f>
        <v>145.11633982020066</v>
      </c>
    </row>
    <row r="2143" spans="1:6" ht="15">
      <c r="A2143" s="12" t="s">
        <v>4</v>
      </c>
      <c r="B2143" s="58"/>
      <c r="C2143" s="61"/>
      <c r="D2143" s="61"/>
      <c r="E2143" s="61"/>
      <c r="F2143" s="64"/>
    </row>
    <row r="2144" spans="1:6" ht="15">
      <c r="A2144" s="13" t="s">
        <v>27</v>
      </c>
      <c r="B2144" s="66"/>
      <c r="C2144" s="67"/>
      <c r="D2144" s="67"/>
      <c r="E2144" s="67"/>
      <c r="F2144" s="68"/>
    </row>
    <row r="2145" spans="1:6" ht="15">
      <c r="A2145" s="14" t="s">
        <v>28</v>
      </c>
      <c r="B2145" s="48">
        <v>1427.56</v>
      </c>
      <c r="C2145" s="51">
        <v>0</v>
      </c>
      <c r="D2145" s="51">
        <v>1010.92</v>
      </c>
      <c r="E2145" s="51">
        <f>B2145-D2145</f>
        <v>416.64</v>
      </c>
      <c r="F2145" s="54">
        <f>B2145-C2145</f>
        <v>1427.56</v>
      </c>
    </row>
    <row r="2146" spans="1:6" ht="15">
      <c r="A2146" s="15" t="s">
        <v>29</v>
      </c>
      <c r="B2146" s="49"/>
      <c r="C2146" s="52"/>
      <c r="D2146" s="52"/>
      <c r="E2146" s="52"/>
      <c r="F2146" s="55"/>
    </row>
    <row r="2147" spans="1:6" ht="15">
      <c r="A2147" s="16" t="s">
        <v>27</v>
      </c>
      <c r="B2147" s="50"/>
      <c r="C2147" s="53"/>
      <c r="D2147" s="53"/>
      <c r="E2147" s="53"/>
      <c r="F2147" s="56"/>
    </row>
    <row r="2148" spans="1:6" ht="15">
      <c r="A2148" s="11" t="s">
        <v>6</v>
      </c>
      <c r="B2148" s="57">
        <v>25162.71</v>
      </c>
      <c r="C2148" s="60">
        <v>8897.053</v>
      </c>
      <c r="D2148" s="60">
        <v>17818.46</v>
      </c>
      <c r="E2148" s="60">
        <f>B2148-D2148</f>
        <v>7344.25</v>
      </c>
      <c r="F2148" s="63">
        <f>B2148-C2148</f>
        <v>16265.657</v>
      </c>
    </row>
    <row r="2149" spans="1:6" ht="15">
      <c r="A2149" s="12" t="s">
        <v>7</v>
      </c>
      <c r="B2149" s="58"/>
      <c r="C2149" s="61"/>
      <c r="D2149" s="61"/>
      <c r="E2149" s="61"/>
      <c r="F2149" s="64"/>
    </row>
    <row r="2150" spans="1:6" ht="15">
      <c r="A2150" s="13" t="s">
        <v>27</v>
      </c>
      <c r="B2150" s="66"/>
      <c r="C2150" s="67"/>
      <c r="D2150" s="67"/>
      <c r="E2150" s="67"/>
      <c r="F2150" s="68"/>
    </row>
    <row r="2151" spans="1:6" ht="15">
      <c r="A2151" s="14" t="s">
        <v>8</v>
      </c>
      <c r="B2151" s="48">
        <v>36940.72</v>
      </c>
      <c r="C2151" s="51">
        <v>1366.65</v>
      </c>
      <c r="D2151" s="51">
        <v>26158.77</v>
      </c>
      <c r="E2151" s="51">
        <f>B2151-D2151</f>
        <v>10781.95</v>
      </c>
      <c r="F2151" s="54">
        <f>B2151-C2151</f>
        <v>35574.07</v>
      </c>
    </row>
    <row r="2152" spans="1:6" ht="15">
      <c r="A2152" s="16" t="s">
        <v>27</v>
      </c>
      <c r="B2152" s="50"/>
      <c r="C2152" s="53"/>
      <c r="D2152" s="53"/>
      <c r="E2152" s="53"/>
      <c r="F2152" s="56"/>
    </row>
    <row r="2153" spans="1:6" ht="15">
      <c r="A2153" s="11" t="s">
        <v>12</v>
      </c>
      <c r="B2153" s="57">
        <v>4996.71</v>
      </c>
      <c r="C2153" s="60">
        <f>B2153*0.99238655</f>
        <v>4958.6677982505</v>
      </c>
      <c r="D2153" s="60">
        <v>3538.36</v>
      </c>
      <c r="E2153" s="60">
        <f>B2153-D2153</f>
        <v>1458.35</v>
      </c>
      <c r="F2153" s="63">
        <f>B2153-C2153</f>
        <v>38.04220174950024</v>
      </c>
    </row>
    <row r="2154" spans="1:6" ht="15">
      <c r="A2154" s="12" t="s">
        <v>13</v>
      </c>
      <c r="B2154" s="58"/>
      <c r="C2154" s="61"/>
      <c r="D2154" s="61"/>
      <c r="E2154" s="61"/>
      <c r="F2154" s="64"/>
    </row>
    <row r="2155" spans="1:6" ht="15">
      <c r="A2155" s="13" t="s">
        <v>27</v>
      </c>
      <c r="B2155" s="66"/>
      <c r="C2155" s="67"/>
      <c r="D2155" s="67"/>
      <c r="E2155" s="67"/>
      <c r="F2155" s="68"/>
    </row>
    <row r="2156" spans="1:6" ht="15">
      <c r="A2156" s="17" t="s">
        <v>16</v>
      </c>
      <c r="B2156" s="48">
        <v>8565.82</v>
      </c>
      <c r="C2156" s="51">
        <f>B2156</f>
        <v>8565.82</v>
      </c>
      <c r="D2156" s="51">
        <v>6065.75</v>
      </c>
      <c r="E2156" s="51">
        <f>B2156-D2156</f>
        <v>2500.0699999999997</v>
      </c>
      <c r="F2156" s="54">
        <f>B2156-C2156</f>
        <v>0</v>
      </c>
    </row>
    <row r="2157" spans="1:6" ht="15">
      <c r="A2157" s="17" t="s">
        <v>17</v>
      </c>
      <c r="B2157" s="49"/>
      <c r="C2157" s="52"/>
      <c r="D2157" s="52"/>
      <c r="E2157" s="52"/>
      <c r="F2157" s="55"/>
    </row>
    <row r="2158" spans="1:6" ht="15">
      <c r="A2158" s="18" t="s">
        <v>27</v>
      </c>
      <c r="B2158" s="50"/>
      <c r="C2158" s="53"/>
      <c r="D2158" s="53"/>
      <c r="E2158" s="53"/>
      <c r="F2158" s="56"/>
    </row>
    <row r="2159" spans="1:6" ht="15">
      <c r="A2159" s="11" t="s">
        <v>18</v>
      </c>
      <c r="B2159" s="57">
        <v>12313.89</v>
      </c>
      <c r="C2159" s="60">
        <f>B2159*0.82310886</f>
        <v>10135.6719600654</v>
      </c>
      <c r="D2159" s="60">
        <v>8719.81</v>
      </c>
      <c r="E2159" s="60">
        <f>B2159-D2159</f>
        <v>3594.08</v>
      </c>
      <c r="F2159" s="63">
        <f>B2159-C2159</f>
        <v>2178.2180399346</v>
      </c>
    </row>
    <row r="2160" spans="1:6" ht="15">
      <c r="A2160" s="12" t="s">
        <v>19</v>
      </c>
      <c r="B2160" s="58"/>
      <c r="C2160" s="61"/>
      <c r="D2160" s="61"/>
      <c r="E2160" s="61"/>
      <c r="F2160" s="64"/>
    </row>
    <row r="2161" spans="1:6" ht="15.75" thickBot="1">
      <c r="A2161" s="13" t="s">
        <v>27</v>
      </c>
      <c r="B2161" s="59"/>
      <c r="C2161" s="62"/>
      <c r="D2161" s="62"/>
      <c r="E2161" s="62"/>
      <c r="F2161" s="65"/>
    </row>
    <row r="2162" spans="1:6" ht="15.75" thickBot="1">
      <c r="A2162" s="10" t="s">
        <v>20</v>
      </c>
      <c r="B2162" s="38">
        <f>SUM(B2142:B2161)</f>
        <v>108502.62000000001</v>
      </c>
      <c r="C2162" s="38">
        <f>SUM(C2142:C2161)</f>
        <v>52873.9564184957</v>
      </c>
      <c r="D2162" s="38">
        <f>SUM(D2142:D2161)</f>
        <v>76833.95</v>
      </c>
      <c r="E2162" s="38">
        <f>SUM(E2142:E2161)</f>
        <v>31668.67</v>
      </c>
      <c r="F2162" s="38">
        <f>SUM(F2142:F2161)</f>
        <v>55628.6635815043</v>
      </c>
    </row>
    <row r="2163" spans="2:6" ht="15.75" thickBot="1">
      <c r="B2163" s="40"/>
      <c r="C2163" s="40"/>
      <c r="D2163" s="40"/>
      <c r="E2163" s="40"/>
      <c r="F2163" s="40"/>
    </row>
    <row r="2164" spans="1:6" ht="15">
      <c r="A2164" s="69" t="s">
        <v>21</v>
      </c>
      <c r="B2164" s="72" t="s">
        <v>115</v>
      </c>
      <c r="C2164" s="73"/>
      <c r="D2164" s="73"/>
      <c r="E2164" s="73"/>
      <c r="F2164" s="74"/>
    </row>
    <row r="2165" spans="1:6" ht="15">
      <c r="A2165" s="70"/>
      <c r="B2165" s="75"/>
      <c r="C2165" s="76"/>
      <c r="D2165" s="76"/>
      <c r="E2165" s="76"/>
      <c r="F2165" s="77"/>
    </row>
    <row r="2166" spans="1:6" ht="30.75" thickBot="1">
      <c r="A2166" s="71"/>
      <c r="B2166" s="35" t="s">
        <v>0</v>
      </c>
      <c r="C2166" s="36" t="s">
        <v>1</v>
      </c>
      <c r="D2166" s="36" t="s">
        <v>22</v>
      </c>
      <c r="E2166" s="36" t="s">
        <v>23</v>
      </c>
      <c r="F2166" s="37" t="s">
        <v>2</v>
      </c>
    </row>
    <row r="2167" spans="1:6" ht="15">
      <c r="A2167" s="12" t="s">
        <v>3</v>
      </c>
      <c r="B2167" s="78">
        <v>24325.75</v>
      </c>
      <c r="C2167" s="79">
        <f>B2167*0.99240038</f>
        <v>24140.883543785</v>
      </c>
      <c r="D2167" s="79">
        <v>15847.65</v>
      </c>
      <c r="E2167" s="79">
        <f>B2167-D2167</f>
        <v>8478.1</v>
      </c>
      <c r="F2167" s="80">
        <f>B2167-C2167</f>
        <v>184.86645621500065</v>
      </c>
    </row>
    <row r="2168" spans="1:6" ht="15">
      <c r="A2168" s="12" t="s">
        <v>4</v>
      </c>
      <c r="B2168" s="58"/>
      <c r="C2168" s="61"/>
      <c r="D2168" s="61"/>
      <c r="E2168" s="61"/>
      <c r="F2168" s="64"/>
    </row>
    <row r="2169" spans="1:6" ht="15">
      <c r="A2169" s="13" t="s">
        <v>105</v>
      </c>
      <c r="B2169" s="66"/>
      <c r="C2169" s="67"/>
      <c r="D2169" s="67"/>
      <c r="E2169" s="67"/>
      <c r="F2169" s="68"/>
    </row>
    <row r="2170" spans="1:6" ht="15">
      <c r="A2170" s="14" t="s">
        <v>28</v>
      </c>
      <c r="B2170" s="48">
        <v>1819.09</v>
      </c>
      <c r="C2170" s="51">
        <v>0</v>
      </c>
      <c r="D2170" s="51">
        <v>1185.13</v>
      </c>
      <c r="E2170" s="51">
        <f>B2170-D2170</f>
        <v>633.9599999999998</v>
      </c>
      <c r="F2170" s="54">
        <f>B2170-C2170</f>
        <v>1819.09</v>
      </c>
    </row>
    <row r="2171" spans="1:6" ht="15">
      <c r="A2171" s="15" t="s">
        <v>29</v>
      </c>
      <c r="B2171" s="49"/>
      <c r="C2171" s="52"/>
      <c r="D2171" s="52"/>
      <c r="E2171" s="52"/>
      <c r="F2171" s="55"/>
    </row>
    <row r="2172" spans="1:6" ht="15">
      <c r="A2172" s="16" t="s">
        <v>104</v>
      </c>
      <c r="B2172" s="50"/>
      <c r="C2172" s="53"/>
      <c r="D2172" s="53"/>
      <c r="E2172" s="53"/>
      <c r="F2172" s="56"/>
    </row>
    <row r="2173" spans="1:6" ht="15">
      <c r="A2173" s="11" t="s">
        <v>6</v>
      </c>
      <c r="B2173" s="57">
        <v>45266.79</v>
      </c>
      <c r="C2173" s="60">
        <v>45627.14</v>
      </c>
      <c r="D2173" s="60">
        <v>28694.46</v>
      </c>
      <c r="E2173" s="60">
        <f>B2173-D2173</f>
        <v>16572.33</v>
      </c>
      <c r="F2173" s="63">
        <f>B2173-C2173</f>
        <v>-360.34999999999854</v>
      </c>
    </row>
    <row r="2174" spans="1:6" ht="15">
      <c r="A2174" s="12" t="s">
        <v>7</v>
      </c>
      <c r="B2174" s="58"/>
      <c r="C2174" s="61"/>
      <c r="D2174" s="61"/>
      <c r="E2174" s="61"/>
      <c r="F2174" s="64"/>
    </row>
    <row r="2175" spans="1:6" ht="15">
      <c r="A2175" s="13" t="s">
        <v>104</v>
      </c>
      <c r="B2175" s="66"/>
      <c r="C2175" s="67"/>
      <c r="D2175" s="67"/>
      <c r="E2175" s="67"/>
      <c r="F2175" s="68"/>
    </row>
    <row r="2176" spans="1:6" ht="15">
      <c r="A2176" s="14" t="s">
        <v>8</v>
      </c>
      <c r="B2176" s="48">
        <v>46831.62</v>
      </c>
      <c r="C2176" s="51">
        <v>5303.86</v>
      </c>
      <c r="D2176" s="51">
        <v>30587.87</v>
      </c>
      <c r="E2176" s="51">
        <f>B2176-D2176</f>
        <v>16243.750000000004</v>
      </c>
      <c r="F2176" s="54">
        <f>B2176-C2176</f>
        <v>41527.76</v>
      </c>
    </row>
    <row r="2177" spans="1:6" ht="15">
      <c r="A2177" s="16" t="s">
        <v>104</v>
      </c>
      <c r="B2177" s="50"/>
      <c r="C2177" s="53"/>
      <c r="D2177" s="53"/>
      <c r="E2177" s="53"/>
      <c r="F2177" s="56"/>
    </row>
    <row r="2178" spans="1:6" ht="15">
      <c r="A2178" s="11" t="s">
        <v>12</v>
      </c>
      <c r="B2178" s="57">
        <v>6365.8</v>
      </c>
      <c r="C2178" s="60">
        <f>B2178*0.99238655</f>
        <v>6317.33429999</v>
      </c>
      <c r="D2178" s="60">
        <v>4146.44</v>
      </c>
      <c r="E2178" s="60">
        <f>B2178-D2178</f>
        <v>2219.3600000000006</v>
      </c>
      <c r="F2178" s="63">
        <f>B2178-C2178</f>
        <v>48.465700010000546</v>
      </c>
    </row>
    <row r="2179" spans="1:6" ht="15">
      <c r="A2179" s="12" t="s">
        <v>13</v>
      </c>
      <c r="B2179" s="58"/>
      <c r="C2179" s="61"/>
      <c r="D2179" s="61"/>
      <c r="E2179" s="61"/>
      <c r="F2179" s="64"/>
    </row>
    <row r="2180" spans="1:6" ht="15">
      <c r="A2180" s="13" t="s">
        <v>104</v>
      </c>
      <c r="B2180" s="66"/>
      <c r="C2180" s="67"/>
      <c r="D2180" s="67"/>
      <c r="E2180" s="67"/>
      <c r="F2180" s="68"/>
    </row>
    <row r="2181" spans="1:6" ht="15">
      <c r="A2181" s="29" t="s">
        <v>9</v>
      </c>
      <c r="B2181" s="81">
        <f>388595.39+2879.14</f>
        <v>391474.53</v>
      </c>
      <c r="C2181" s="81">
        <v>393162</v>
      </c>
      <c r="D2181" s="81">
        <f>226122.93+2218.81</f>
        <v>228341.74</v>
      </c>
      <c r="E2181" s="81">
        <f>B2181-D2181</f>
        <v>163132.79000000004</v>
      </c>
      <c r="F2181" s="81">
        <f>B2181-C2181</f>
        <v>-1687.469999999972</v>
      </c>
    </row>
    <row r="2182" spans="1:6" ht="15">
      <c r="A2182" s="30" t="s">
        <v>10</v>
      </c>
      <c r="B2182" s="81"/>
      <c r="C2182" s="81"/>
      <c r="D2182" s="81"/>
      <c r="E2182" s="81"/>
      <c r="F2182" s="81"/>
    </row>
    <row r="2183" spans="1:6" ht="15">
      <c r="A2183" s="31" t="s">
        <v>11</v>
      </c>
      <c r="B2183" s="81"/>
      <c r="C2183" s="81"/>
      <c r="D2183" s="81"/>
      <c r="E2183" s="81"/>
      <c r="F2183" s="81"/>
    </row>
    <row r="2184" spans="1:6" ht="15">
      <c r="A2184" s="17" t="s">
        <v>16</v>
      </c>
      <c r="B2184" s="48">
        <v>10912.56</v>
      </c>
      <c r="C2184" s="51">
        <f>B2184</f>
        <v>10912.56</v>
      </c>
      <c r="D2184" s="51">
        <v>7108.01</v>
      </c>
      <c r="E2184" s="51">
        <f>B2184-D2184</f>
        <v>3804.5499999999993</v>
      </c>
      <c r="F2184" s="54">
        <f>B2184-C2184</f>
        <v>0</v>
      </c>
    </row>
    <row r="2185" spans="1:6" ht="15">
      <c r="A2185" s="17" t="s">
        <v>17</v>
      </c>
      <c r="B2185" s="49"/>
      <c r="C2185" s="52"/>
      <c r="D2185" s="52"/>
      <c r="E2185" s="52"/>
      <c r="F2185" s="55"/>
    </row>
    <row r="2186" spans="1:6" ht="15">
      <c r="A2186" s="18" t="s">
        <v>104</v>
      </c>
      <c r="B2186" s="50"/>
      <c r="C2186" s="53"/>
      <c r="D2186" s="53"/>
      <c r="E2186" s="53"/>
      <c r="F2186" s="56"/>
    </row>
    <row r="2187" spans="1:6" ht="15">
      <c r="A2187" s="11" t="s">
        <v>18</v>
      </c>
      <c r="B2187" s="57">
        <v>15686.59</v>
      </c>
      <c r="C2187" s="60">
        <f>B2187*0.82310886</f>
        <v>12911.771212187401</v>
      </c>
      <c r="D2187" s="60">
        <v>10217.53</v>
      </c>
      <c r="E2187" s="60">
        <f>B2187-D2187</f>
        <v>5469.0599999999995</v>
      </c>
      <c r="F2187" s="63">
        <f>B2187-C2187</f>
        <v>2774.818787812599</v>
      </c>
    </row>
    <row r="2188" spans="1:6" ht="15">
      <c r="A2188" s="12" t="s">
        <v>19</v>
      </c>
      <c r="B2188" s="58"/>
      <c r="C2188" s="61"/>
      <c r="D2188" s="61"/>
      <c r="E2188" s="61"/>
      <c r="F2188" s="64"/>
    </row>
    <row r="2189" spans="1:6" ht="15.75" thickBot="1">
      <c r="A2189" s="13" t="s">
        <v>104</v>
      </c>
      <c r="B2189" s="59"/>
      <c r="C2189" s="62"/>
      <c r="D2189" s="62"/>
      <c r="E2189" s="62"/>
      <c r="F2189" s="65"/>
    </row>
    <row r="2190" spans="1:6" ht="15.75" thickBot="1">
      <c r="A2190" s="10" t="s">
        <v>20</v>
      </c>
      <c r="B2190" s="38">
        <f>SUM(B2167:B2189)</f>
        <v>542682.73</v>
      </c>
      <c r="C2190" s="38">
        <f>SUM(C2167:C2189)</f>
        <v>498375.5490559624</v>
      </c>
      <c r="D2190" s="38">
        <f>SUM(D2167:D2189)</f>
        <v>326128.83</v>
      </c>
      <c r="E2190" s="38">
        <f>SUM(E2167:E2189)</f>
        <v>216553.90000000002</v>
      </c>
      <c r="F2190" s="38">
        <f>SUM(F2167:F2189)</f>
        <v>44307.180944037624</v>
      </c>
    </row>
    <row r="2191" spans="2:6" ht="15.75" thickBot="1">
      <c r="B2191" s="40"/>
      <c r="C2191" s="40"/>
      <c r="D2191" s="40"/>
      <c r="E2191" s="40"/>
      <c r="F2191" s="40"/>
    </row>
    <row r="2192" spans="1:6" ht="15">
      <c r="A2192" s="69" t="s">
        <v>21</v>
      </c>
      <c r="B2192" s="72" t="s">
        <v>116</v>
      </c>
      <c r="C2192" s="73"/>
      <c r="D2192" s="73"/>
      <c r="E2192" s="73"/>
      <c r="F2192" s="74"/>
    </row>
    <row r="2193" spans="1:6" ht="15">
      <c r="A2193" s="70"/>
      <c r="B2193" s="75"/>
      <c r="C2193" s="76"/>
      <c r="D2193" s="76"/>
      <c r="E2193" s="76"/>
      <c r="F2193" s="77"/>
    </row>
    <row r="2194" spans="1:6" ht="30.75" thickBot="1">
      <c r="A2194" s="71"/>
      <c r="B2194" s="35" t="s">
        <v>0</v>
      </c>
      <c r="C2194" s="36" t="s">
        <v>1</v>
      </c>
      <c r="D2194" s="36" t="s">
        <v>22</v>
      </c>
      <c r="E2194" s="36" t="s">
        <v>23</v>
      </c>
      <c r="F2194" s="37" t="s">
        <v>2</v>
      </c>
    </row>
    <row r="2195" spans="1:6" ht="15">
      <c r="A2195" s="12" t="s">
        <v>3</v>
      </c>
      <c r="B2195" s="78">
        <v>11726.41</v>
      </c>
      <c r="C2195" s="79">
        <f>B2195*0.99240038</f>
        <v>11637.293740035799</v>
      </c>
      <c r="D2195" s="79">
        <v>7779.49</v>
      </c>
      <c r="E2195" s="79">
        <f>B2195-D2195</f>
        <v>3946.92</v>
      </c>
      <c r="F2195" s="80">
        <f>B2195-C2195</f>
        <v>89.11625996420116</v>
      </c>
    </row>
    <row r="2196" spans="1:6" ht="15">
      <c r="A2196" s="12" t="s">
        <v>4</v>
      </c>
      <c r="B2196" s="58"/>
      <c r="C2196" s="61"/>
      <c r="D2196" s="61"/>
      <c r="E2196" s="61"/>
      <c r="F2196" s="64"/>
    </row>
    <row r="2197" spans="1:6" ht="15">
      <c r="A2197" s="13" t="s">
        <v>27</v>
      </c>
      <c r="B2197" s="66"/>
      <c r="C2197" s="67"/>
      <c r="D2197" s="67"/>
      <c r="E2197" s="67"/>
      <c r="F2197" s="68"/>
    </row>
    <row r="2198" spans="1:6" ht="15">
      <c r="A2198" s="14" t="s">
        <v>28</v>
      </c>
      <c r="B2198" s="48">
        <v>876.89</v>
      </c>
      <c r="C2198" s="51">
        <v>0</v>
      </c>
      <c r="D2198" s="51">
        <v>581.71</v>
      </c>
      <c r="E2198" s="51">
        <f>B2198-D2198</f>
        <v>295.17999999999995</v>
      </c>
      <c r="F2198" s="54">
        <f>B2198-C2198</f>
        <v>876.89</v>
      </c>
    </row>
    <row r="2199" spans="1:6" ht="15">
      <c r="A2199" s="15" t="s">
        <v>29</v>
      </c>
      <c r="B2199" s="49"/>
      <c r="C2199" s="52"/>
      <c r="D2199" s="52"/>
      <c r="E2199" s="52"/>
      <c r="F2199" s="55"/>
    </row>
    <row r="2200" spans="1:6" ht="15">
      <c r="A2200" s="16" t="s">
        <v>27</v>
      </c>
      <c r="B2200" s="50"/>
      <c r="C2200" s="53"/>
      <c r="D2200" s="53"/>
      <c r="E2200" s="53"/>
      <c r="F2200" s="56"/>
    </row>
    <row r="2201" spans="1:6" ht="15">
      <c r="A2201" s="11" t="s">
        <v>6</v>
      </c>
      <c r="B2201" s="57">
        <v>15452.85</v>
      </c>
      <c r="C2201" s="60">
        <v>5240.33</v>
      </c>
      <c r="D2201" s="60">
        <v>10251.67</v>
      </c>
      <c r="E2201" s="60">
        <f>B2201-D2201</f>
        <v>5201.18</v>
      </c>
      <c r="F2201" s="63">
        <f>B2201-C2201</f>
        <v>10212.52</v>
      </c>
    </row>
    <row r="2202" spans="1:6" ht="15">
      <c r="A2202" s="12" t="s">
        <v>7</v>
      </c>
      <c r="B2202" s="58"/>
      <c r="C2202" s="61"/>
      <c r="D2202" s="61"/>
      <c r="E2202" s="61"/>
      <c r="F2202" s="64"/>
    </row>
    <row r="2203" spans="1:6" ht="15">
      <c r="A2203" s="13" t="s">
        <v>27</v>
      </c>
      <c r="B2203" s="66"/>
      <c r="C2203" s="67"/>
      <c r="D2203" s="67"/>
      <c r="E2203" s="67"/>
      <c r="F2203" s="68"/>
    </row>
    <row r="2204" spans="1:6" ht="15">
      <c r="A2204" s="14" t="s">
        <v>8</v>
      </c>
      <c r="B2204" s="48">
        <v>22685.79</v>
      </c>
      <c r="C2204" s="51">
        <v>575.39</v>
      </c>
      <c r="D2204" s="51">
        <v>15050.17</v>
      </c>
      <c r="E2204" s="51">
        <f>B2204-D2204</f>
        <v>7635.620000000001</v>
      </c>
      <c r="F2204" s="54">
        <f>B2204-C2204</f>
        <v>22110.4</v>
      </c>
    </row>
    <row r="2205" spans="1:6" ht="15">
      <c r="A2205" s="16" t="s">
        <v>27</v>
      </c>
      <c r="B2205" s="50"/>
      <c r="C2205" s="53"/>
      <c r="D2205" s="53"/>
      <c r="E2205" s="53"/>
      <c r="F2205" s="56"/>
    </row>
    <row r="2206" spans="1:6" ht="15">
      <c r="A2206" s="11" t="s">
        <v>12</v>
      </c>
      <c r="B2206" s="57">
        <v>3068.72</v>
      </c>
      <c r="C2206" s="60">
        <f>B2206*0.99238655</f>
        <v>3045.3564537159996</v>
      </c>
      <c r="D2206" s="60">
        <v>2035.81</v>
      </c>
      <c r="E2206" s="60">
        <f>B2206-D2206</f>
        <v>1032.9099999999999</v>
      </c>
      <c r="F2206" s="63">
        <f>B2206-C2206</f>
        <v>23.363546284000222</v>
      </c>
    </row>
    <row r="2207" spans="1:6" ht="15">
      <c r="A2207" s="12" t="s">
        <v>13</v>
      </c>
      <c r="B2207" s="58"/>
      <c r="C2207" s="61"/>
      <c r="D2207" s="61"/>
      <c r="E2207" s="61"/>
      <c r="F2207" s="64"/>
    </row>
    <row r="2208" spans="1:6" ht="15">
      <c r="A2208" s="13" t="s">
        <v>27</v>
      </c>
      <c r="B2208" s="66"/>
      <c r="C2208" s="67"/>
      <c r="D2208" s="67"/>
      <c r="E2208" s="67"/>
      <c r="F2208" s="68"/>
    </row>
    <row r="2209" spans="1:6" ht="15">
      <c r="A2209" s="17" t="s">
        <v>16</v>
      </c>
      <c r="B2209" s="48">
        <v>5260.55</v>
      </c>
      <c r="C2209" s="51">
        <f>B2209</f>
        <v>5260.55</v>
      </c>
      <c r="D2209" s="51">
        <v>3489.91</v>
      </c>
      <c r="E2209" s="51">
        <f>B2209-D2209</f>
        <v>1770.6400000000003</v>
      </c>
      <c r="F2209" s="54">
        <f>B2209-C2209</f>
        <v>0</v>
      </c>
    </row>
    <row r="2210" spans="1:6" ht="15">
      <c r="A2210" s="17" t="s">
        <v>17</v>
      </c>
      <c r="B2210" s="49"/>
      <c r="C2210" s="52"/>
      <c r="D2210" s="52"/>
      <c r="E2210" s="52"/>
      <c r="F2210" s="55"/>
    </row>
    <row r="2211" spans="1:6" ht="15">
      <c r="A2211" s="18" t="s">
        <v>27</v>
      </c>
      <c r="B2211" s="50"/>
      <c r="C2211" s="53"/>
      <c r="D2211" s="53"/>
      <c r="E2211" s="53"/>
      <c r="F2211" s="56"/>
    </row>
    <row r="2212" spans="1:6" ht="15">
      <c r="A2212" s="11" t="s">
        <v>18</v>
      </c>
      <c r="B2212" s="57">
        <v>7561.58</v>
      </c>
      <c r="C2212" s="60">
        <f>B2212*0.82310886</f>
        <v>6224.003493598801</v>
      </c>
      <c r="D2212" s="60">
        <v>5016.49</v>
      </c>
      <c r="E2212" s="60">
        <f>B2212-D2212</f>
        <v>2545.09</v>
      </c>
      <c r="F2212" s="63">
        <f>B2212-C2212</f>
        <v>1337.5765064011994</v>
      </c>
    </row>
    <row r="2213" spans="1:6" ht="15">
      <c r="A2213" s="12" t="s">
        <v>19</v>
      </c>
      <c r="B2213" s="58"/>
      <c r="C2213" s="61"/>
      <c r="D2213" s="61"/>
      <c r="E2213" s="61"/>
      <c r="F2213" s="64"/>
    </row>
    <row r="2214" spans="1:6" ht="15.75" thickBot="1">
      <c r="A2214" s="13" t="s">
        <v>27</v>
      </c>
      <c r="B2214" s="59"/>
      <c r="C2214" s="62"/>
      <c r="D2214" s="62"/>
      <c r="E2214" s="62"/>
      <c r="F2214" s="65"/>
    </row>
    <row r="2215" spans="1:6" ht="15.75" thickBot="1">
      <c r="A2215" s="10" t="s">
        <v>20</v>
      </c>
      <c r="B2215" s="38">
        <f>SUM(B2195:B2214)</f>
        <v>66632.79000000001</v>
      </c>
      <c r="C2215" s="38">
        <f>SUM(C2195:C2214)</f>
        <v>31982.923687350598</v>
      </c>
      <c r="D2215" s="38">
        <f>SUM(D2195:D2214)</f>
        <v>44205.24999999999</v>
      </c>
      <c r="E2215" s="38">
        <f>SUM(E2195:E2214)</f>
        <v>22427.54</v>
      </c>
      <c r="F2215" s="38">
        <f>SUM(F2195:F2214)</f>
        <v>34649.86631264941</v>
      </c>
    </row>
    <row r="2216" spans="2:6" ht="15.75" thickBot="1">
      <c r="B2216" s="40"/>
      <c r="C2216" s="40"/>
      <c r="D2216" s="40"/>
      <c r="E2216" s="40"/>
      <c r="F2216" s="40"/>
    </row>
    <row r="2217" spans="1:6" ht="15">
      <c r="A2217" s="69" t="s">
        <v>21</v>
      </c>
      <c r="B2217" s="72" t="s">
        <v>117</v>
      </c>
      <c r="C2217" s="73"/>
      <c r="D2217" s="73"/>
      <c r="E2217" s="73"/>
      <c r="F2217" s="74"/>
    </row>
    <row r="2218" spans="1:6" ht="15">
      <c r="A2218" s="70"/>
      <c r="B2218" s="75"/>
      <c r="C2218" s="76"/>
      <c r="D2218" s="76"/>
      <c r="E2218" s="76"/>
      <c r="F2218" s="77"/>
    </row>
    <row r="2219" spans="1:6" ht="30.75" thickBot="1">
      <c r="A2219" s="71"/>
      <c r="B2219" s="35" t="s">
        <v>0</v>
      </c>
      <c r="C2219" s="36" t="s">
        <v>1</v>
      </c>
      <c r="D2219" s="36" t="s">
        <v>22</v>
      </c>
      <c r="E2219" s="36" t="s">
        <v>23</v>
      </c>
      <c r="F2219" s="37" t="s">
        <v>2</v>
      </c>
    </row>
    <row r="2220" spans="1:6" ht="15">
      <c r="A2220" s="12" t="s">
        <v>3</v>
      </c>
      <c r="B2220" s="78">
        <v>12842.9</v>
      </c>
      <c r="C2220" s="79">
        <f>B2220*0.99240038</f>
        <v>12745.298840301999</v>
      </c>
      <c r="D2220" s="79">
        <v>8571.79</v>
      </c>
      <c r="E2220" s="79">
        <f>B2220-D2220</f>
        <v>4271.109999999999</v>
      </c>
      <c r="F2220" s="80">
        <f>B2220-C2220</f>
        <v>97.60115969800063</v>
      </c>
    </row>
    <row r="2221" spans="1:6" ht="15">
      <c r="A2221" s="12" t="s">
        <v>4</v>
      </c>
      <c r="B2221" s="58"/>
      <c r="C2221" s="61"/>
      <c r="D2221" s="61"/>
      <c r="E2221" s="61"/>
      <c r="F2221" s="64"/>
    </row>
    <row r="2222" spans="1:6" ht="15">
      <c r="A2222" s="13" t="s">
        <v>27</v>
      </c>
      <c r="B2222" s="66"/>
      <c r="C2222" s="67"/>
      <c r="D2222" s="67"/>
      <c r="E2222" s="67"/>
      <c r="F2222" s="68"/>
    </row>
    <row r="2223" spans="1:6" ht="15">
      <c r="A2223" s="14" t="s">
        <v>28</v>
      </c>
      <c r="B2223" s="48">
        <v>960.1</v>
      </c>
      <c r="C2223" s="51">
        <v>0</v>
      </c>
      <c r="D2223" s="51">
        <v>640.85</v>
      </c>
      <c r="E2223" s="51">
        <f>B2223-D2223</f>
        <v>319.25</v>
      </c>
      <c r="F2223" s="54">
        <f>B2223-C2223</f>
        <v>960.1</v>
      </c>
    </row>
    <row r="2224" spans="1:6" ht="15">
      <c r="A2224" s="15" t="s">
        <v>29</v>
      </c>
      <c r="B2224" s="49"/>
      <c r="C2224" s="52"/>
      <c r="D2224" s="52"/>
      <c r="E2224" s="52"/>
      <c r="F2224" s="55"/>
    </row>
    <row r="2225" spans="1:6" ht="15">
      <c r="A2225" s="16" t="s">
        <v>27</v>
      </c>
      <c r="B2225" s="50"/>
      <c r="C2225" s="53"/>
      <c r="D2225" s="53"/>
      <c r="E2225" s="53"/>
      <c r="F2225" s="56"/>
    </row>
    <row r="2226" spans="1:6" ht="15">
      <c r="A2226" s="11" t="s">
        <v>6</v>
      </c>
      <c r="B2226" s="57">
        <v>16923.85</v>
      </c>
      <c r="C2226" s="60">
        <v>17958.89</v>
      </c>
      <c r="D2226" s="60">
        <v>11295.65</v>
      </c>
      <c r="E2226" s="60">
        <f>B2226-D2226</f>
        <v>5628.199999999999</v>
      </c>
      <c r="F2226" s="63">
        <f>B2226-C2226</f>
        <v>-1035.0400000000009</v>
      </c>
    </row>
    <row r="2227" spans="1:6" ht="15">
      <c r="A2227" s="12" t="s">
        <v>7</v>
      </c>
      <c r="B2227" s="58"/>
      <c r="C2227" s="61"/>
      <c r="D2227" s="61"/>
      <c r="E2227" s="61"/>
      <c r="F2227" s="64"/>
    </row>
    <row r="2228" spans="1:6" ht="15">
      <c r="A2228" s="13" t="s">
        <v>27</v>
      </c>
      <c r="B2228" s="66"/>
      <c r="C2228" s="67"/>
      <c r="D2228" s="67"/>
      <c r="E2228" s="67"/>
      <c r="F2228" s="68"/>
    </row>
    <row r="2229" spans="1:6" ht="15">
      <c r="A2229" s="14" t="s">
        <v>8</v>
      </c>
      <c r="B2229" s="48">
        <v>24845.6</v>
      </c>
      <c r="C2229" s="51">
        <v>2224.53</v>
      </c>
      <c r="D2229" s="51">
        <v>16582.86</v>
      </c>
      <c r="E2229" s="51">
        <f>B2229-D2229</f>
        <v>8262.739999999998</v>
      </c>
      <c r="F2229" s="54">
        <f>B2229-C2229</f>
        <v>22621.07</v>
      </c>
    </row>
    <row r="2230" spans="1:6" ht="15">
      <c r="A2230" s="16" t="s">
        <v>27</v>
      </c>
      <c r="B2230" s="50"/>
      <c r="C2230" s="53"/>
      <c r="D2230" s="53"/>
      <c r="E2230" s="53"/>
      <c r="F2230" s="56"/>
    </row>
    <row r="2231" spans="1:6" ht="15">
      <c r="A2231" s="11" t="s">
        <v>12</v>
      </c>
      <c r="B2231" s="57">
        <v>3360.59</v>
      </c>
      <c r="C2231" s="60">
        <f>B2231*0.99238655</f>
        <v>3335.0043160645</v>
      </c>
      <c r="D2231" s="60">
        <v>2243.02</v>
      </c>
      <c r="E2231" s="60">
        <f>B2231-D2231</f>
        <v>1117.5700000000002</v>
      </c>
      <c r="F2231" s="63">
        <f>B2231-C2231</f>
        <v>25.58568393550013</v>
      </c>
    </row>
    <row r="2232" spans="1:6" ht="15">
      <c r="A2232" s="12" t="s">
        <v>13</v>
      </c>
      <c r="B2232" s="58"/>
      <c r="C2232" s="61"/>
      <c r="D2232" s="61"/>
      <c r="E2232" s="61"/>
      <c r="F2232" s="64"/>
    </row>
    <row r="2233" spans="1:6" ht="15">
      <c r="A2233" s="13" t="s">
        <v>27</v>
      </c>
      <c r="B2233" s="66"/>
      <c r="C2233" s="67"/>
      <c r="D2233" s="67"/>
      <c r="E2233" s="67"/>
      <c r="F2233" s="68"/>
    </row>
    <row r="2234" spans="1:6" ht="15">
      <c r="A2234" s="17" t="s">
        <v>16</v>
      </c>
      <c r="B2234" s="48">
        <v>5761.17</v>
      </c>
      <c r="C2234" s="51">
        <f>B2234</f>
        <v>5761.17</v>
      </c>
      <c r="D2234" s="51">
        <v>3845.28</v>
      </c>
      <c r="E2234" s="51">
        <f>B2234-D2234</f>
        <v>1915.8899999999999</v>
      </c>
      <c r="F2234" s="54">
        <f>B2234-C2234</f>
        <v>0</v>
      </c>
    </row>
    <row r="2235" spans="1:6" ht="15">
      <c r="A2235" s="17" t="s">
        <v>17</v>
      </c>
      <c r="B2235" s="49"/>
      <c r="C2235" s="52"/>
      <c r="D2235" s="52"/>
      <c r="E2235" s="52"/>
      <c r="F2235" s="55"/>
    </row>
    <row r="2236" spans="1:6" ht="15">
      <c r="A2236" s="18" t="s">
        <v>27</v>
      </c>
      <c r="B2236" s="50"/>
      <c r="C2236" s="53"/>
      <c r="D2236" s="53"/>
      <c r="E2236" s="53"/>
      <c r="F2236" s="56"/>
    </row>
    <row r="2237" spans="1:6" ht="15">
      <c r="A2237" s="11" t="s">
        <v>18</v>
      </c>
      <c r="B2237" s="57">
        <v>8282.21</v>
      </c>
      <c r="C2237" s="60">
        <f>B2237*0.82310886</f>
        <v>6817.1604313806</v>
      </c>
      <c r="D2237" s="60">
        <v>5527.87</v>
      </c>
      <c r="E2237" s="60">
        <f>B2237-D2237</f>
        <v>2754.3399999999992</v>
      </c>
      <c r="F2237" s="63">
        <f>B2237-C2237</f>
        <v>1465.049568619399</v>
      </c>
    </row>
    <row r="2238" spans="1:6" ht="15">
      <c r="A2238" s="12" t="s">
        <v>19</v>
      </c>
      <c r="B2238" s="58"/>
      <c r="C2238" s="61"/>
      <c r="D2238" s="61"/>
      <c r="E2238" s="61"/>
      <c r="F2238" s="64"/>
    </row>
    <row r="2239" spans="1:6" ht="15.75" thickBot="1">
      <c r="A2239" s="13" t="s">
        <v>27</v>
      </c>
      <c r="B2239" s="59"/>
      <c r="C2239" s="62"/>
      <c r="D2239" s="62"/>
      <c r="E2239" s="62"/>
      <c r="F2239" s="65"/>
    </row>
    <row r="2240" spans="1:6" ht="15.75" thickBot="1">
      <c r="A2240" s="10" t="s">
        <v>20</v>
      </c>
      <c r="B2240" s="38">
        <f>SUM(B2220:B2239)</f>
        <v>72976.41999999998</v>
      </c>
      <c r="C2240" s="38">
        <f>SUM(C2220:C2239)</f>
        <v>48842.0535877471</v>
      </c>
      <c r="D2240" s="38">
        <f>SUM(D2220:D2239)</f>
        <v>48707.32</v>
      </c>
      <c r="E2240" s="38">
        <f>SUM(E2220:E2239)</f>
        <v>24269.099999999995</v>
      </c>
      <c r="F2240" s="38">
        <f>SUM(F2220:F2239)</f>
        <v>24134.3664122529</v>
      </c>
    </row>
    <row r="2241" spans="2:6" ht="15.75" thickBot="1">
      <c r="B2241" s="40"/>
      <c r="C2241" s="40"/>
      <c r="D2241" s="40"/>
      <c r="E2241" s="40"/>
      <c r="F2241" s="40"/>
    </row>
    <row r="2242" spans="1:6" ht="15">
      <c r="A2242" s="69" t="s">
        <v>21</v>
      </c>
      <c r="B2242" s="72" t="s">
        <v>118</v>
      </c>
      <c r="C2242" s="73"/>
      <c r="D2242" s="73"/>
      <c r="E2242" s="73"/>
      <c r="F2242" s="74"/>
    </row>
    <row r="2243" spans="1:6" ht="15">
      <c r="A2243" s="70"/>
      <c r="B2243" s="75"/>
      <c r="C2243" s="76"/>
      <c r="D2243" s="76"/>
      <c r="E2243" s="76"/>
      <c r="F2243" s="77"/>
    </row>
    <row r="2244" spans="1:6" ht="30.75" thickBot="1">
      <c r="A2244" s="71"/>
      <c r="B2244" s="35" t="s">
        <v>0</v>
      </c>
      <c r="C2244" s="36" t="s">
        <v>1</v>
      </c>
      <c r="D2244" s="36" t="s">
        <v>22</v>
      </c>
      <c r="E2244" s="36" t="s">
        <v>23</v>
      </c>
      <c r="F2244" s="37" t="s">
        <v>2</v>
      </c>
    </row>
    <row r="2245" spans="1:6" ht="15">
      <c r="A2245" s="12" t="s">
        <v>3</v>
      </c>
      <c r="B2245" s="78">
        <v>23665.6</v>
      </c>
      <c r="C2245" s="79">
        <f>B2245*0.99240038</f>
        <v>23485.750432928</v>
      </c>
      <c r="D2245" s="79">
        <v>16393.91</v>
      </c>
      <c r="E2245" s="79">
        <f>B2245-D2245</f>
        <v>7271.689999999999</v>
      </c>
      <c r="F2245" s="80">
        <f>B2245-C2245</f>
        <v>179.84956707200035</v>
      </c>
    </row>
    <row r="2246" spans="1:6" ht="15">
      <c r="A2246" s="12" t="s">
        <v>4</v>
      </c>
      <c r="B2246" s="58"/>
      <c r="C2246" s="61"/>
      <c r="D2246" s="61"/>
      <c r="E2246" s="61"/>
      <c r="F2246" s="64"/>
    </row>
    <row r="2247" spans="1:6" ht="15">
      <c r="A2247" s="13" t="s">
        <v>27</v>
      </c>
      <c r="B2247" s="66"/>
      <c r="C2247" s="67"/>
      <c r="D2247" s="67"/>
      <c r="E2247" s="67"/>
      <c r="F2247" s="68"/>
    </row>
    <row r="2248" spans="1:6" ht="15">
      <c r="A2248" s="14" t="s">
        <v>28</v>
      </c>
      <c r="B2248" s="48">
        <v>1769.59</v>
      </c>
      <c r="C2248" s="51">
        <v>0</v>
      </c>
      <c r="D2248" s="51">
        <v>1225.87</v>
      </c>
      <c r="E2248" s="51">
        <f>B2248-D2248</f>
        <v>543.72</v>
      </c>
      <c r="F2248" s="54">
        <f>B2248-C2248</f>
        <v>1769.59</v>
      </c>
    </row>
    <row r="2249" spans="1:6" ht="15">
      <c r="A2249" s="15" t="s">
        <v>29</v>
      </c>
      <c r="B2249" s="49"/>
      <c r="C2249" s="52"/>
      <c r="D2249" s="52"/>
      <c r="E2249" s="52"/>
      <c r="F2249" s="55"/>
    </row>
    <row r="2250" spans="1:6" ht="15">
      <c r="A2250" s="16" t="s">
        <v>27</v>
      </c>
      <c r="B2250" s="50"/>
      <c r="C2250" s="53"/>
      <c r="D2250" s="53"/>
      <c r="E2250" s="53"/>
      <c r="F2250" s="56"/>
    </row>
    <row r="2251" spans="1:6" ht="15">
      <c r="A2251" s="11" t="s">
        <v>6</v>
      </c>
      <c r="B2251" s="57">
        <v>31185.4</v>
      </c>
      <c r="C2251" s="60">
        <v>37168.52</v>
      </c>
      <c r="D2251" s="60">
        <v>21603.13</v>
      </c>
      <c r="E2251" s="60">
        <f>B2251-D2251</f>
        <v>9582.27</v>
      </c>
      <c r="F2251" s="63">
        <f>B2251-C2251</f>
        <v>-5983.119999999995</v>
      </c>
    </row>
    <row r="2252" spans="1:6" ht="15">
      <c r="A2252" s="12" t="s">
        <v>7</v>
      </c>
      <c r="B2252" s="58"/>
      <c r="C2252" s="61"/>
      <c r="D2252" s="61"/>
      <c r="E2252" s="61"/>
      <c r="F2252" s="64"/>
    </row>
    <row r="2253" spans="1:6" ht="15">
      <c r="A2253" s="13" t="s">
        <v>27</v>
      </c>
      <c r="B2253" s="66"/>
      <c r="C2253" s="67"/>
      <c r="D2253" s="67"/>
      <c r="E2253" s="67"/>
      <c r="F2253" s="68"/>
    </row>
    <row r="2254" spans="1:6" ht="15">
      <c r="A2254" s="14" t="s">
        <v>8</v>
      </c>
      <c r="B2254" s="48">
        <v>45782.33</v>
      </c>
      <c r="C2254" s="51">
        <v>15117.27</v>
      </c>
      <c r="D2254" s="51">
        <v>31714.86</v>
      </c>
      <c r="E2254" s="51">
        <f>B2254-D2254</f>
        <v>14067.470000000001</v>
      </c>
      <c r="F2254" s="54">
        <f>B2254-C2254</f>
        <v>30665.06</v>
      </c>
    </row>
    <row r="2255" spans="1:6" ht="15">
      <c r="A2255" s="16" t="s">
        <v>27</v>
      </c>
      <c r="B2255" s="50"/>
      <c r="C2255" s="53"/>
      <c r="D2255" s="53"/>
      <c r="E2255" s="53"/>
      <c r="F2255" s="56"/>
    </row>
    <row r="2256" spans="1:6" ht="15">
      <c r="A2256" s="11" t="s">
        <v>12</v>
      </c>
      <c r="B2256" s="57">
        <v>6193.18</v>
      </c>
      <c r="C2256" s="60">
        <f>B2256*0.99238655</f>
        <v>6146.028533729</v>
      </c>
      <c r="D2256" s="60">
        <v>4290.23</v>
      </c>
      <c r="E2256" s="60">
        <f>B2256-D2256</f>
        <v>1902.9500000000007</v>
      </c>
      <c r="F2256" s="63">
        <f>B2256-C2256</f>
        <v>47.15146627100057</v>
      </c>
    </row>
    <row r="2257" spans="1:6" ht="15">
      <c r="A2257" s="12" t="s">
        <v>13</v>
      </c>
      <c r="B2257" s="58"/>
      <c r="C2257" s="61"/>
      <c r="D2257" s="61"/>
      <c r="E2257" s="61"/>
      <c r="F2257" s="64"/>
    </row>
    <row r="2258" spans="1:6" ht="15">
      <c r="A2258" s="13" t="s">
        <v>27</v>
      </c>
      <c r="B2258" s="66"/>
      <c r="C2258" s="67"/>
      <c r="D2258" s="67"/>
      <c r="E2258" s="67"/>
      <c r="F2258" s="68"/>
    </row>
    <row r="2259" spans="1:6" ht="15">
      <c r="A2259" s="17" t="s">
        <v>16</v>
      </c>
      <c r="B2259" s="48">
        <v>10616.18</v>
      </c>
      <c r="C2259" s="51">
        <f>B2259</f>
        <v>10616.18</v>
      </c>
      <c r="D2259" s="51">
        <v>7354.16</v>
      </c>
      <c r="E2259" s="51">
        <f>B2259-D2259</f>
        <v>3262.0200000000004</v>
      </c>
      <c r="F2259" s="54">
        <f>B2259-C2259</f>
        <v>0</v>
      </c>
    </row>
    <row r="2260" spans="1:6" ht="15">
      <c r="A2260" s="17" t="s">
        <v>17</v>
      </c>
      <c r="B2260" s="49"/>
      <c r="C2260" s="52"/>
      <c r="D2260" s="52"/>
      <c r="E2260" s="52"/>
      <c r="F2260" s="55"/>
    </row>
    <row r="2261" spans="1:6" ht="15">
      <c r="A2261" s="18" t="s">
        <v>27</v>
      </c>
      <c r="B2261" s="50"/>
      <c r="C2261" s="53"/>
      <c r="D2261" s="53"/>
      <c r="E2261" s="53"/>
      <c r="F2261" s="56"/>
    </row>
    <row r="2262" spans="1:6" ht="15">
      <c r="A2262" s="11" t="s">
        <v>18</v>
      </c>
      <c r="B2262" s="57">
        <v>15260.82</v>
      </c>
      <c r="C2262" s="60">
        <f>B2262*0.82310886</f>
        <v>12561.3161528652</v>
      </c>
      <c r="D2262" s="60">
        <v>10571.69</v>
      </c>
      <c r="E2262" s="60">
        <f>B2262-D2262</f>
        <v>4689.129999999999</v>
      </c>
      <c r="F2262" s="63">
        <f>B2262-C2262</f>
        <v>2699.5038471348</v>
      </c>
    </row>
    <row r="2263" spans="1:6" ht="15">
      <c r="A2263" s="12" t="s">
        <v>19</v>
      </c>
      <c r="B2263" s="58"/>
      <c r="C2263" s="61"/>
      <c r="D2263" s="61"/>
      <c r="E2263" s="61"/>
      <c r="F2263" s="64"/>
    </row>
    <row r="2264" spans="1:6" ht="15.75" thickBot="1">
      <c r="A2264" s="13" t="s">
        <v>27</v>
      </c>
      <c r="B2264" s="59"/>
      <c r="C2264" s="62"/>
      <c r="D2264" s="62"/>
      <c r="E2264" s="62"/>
      <c r="F2264" s="65"/>
    </row>
    <row r="2265" spans="1:6" ht="15.75" thickBot="1">
      <c r="A2265" s="10" t="s">
        <v>20</v>
      </c>
      <c r="B2265" s="38">
        <f>SUM(B2245:B2264)</f>
        <v>134473.1</v>
      </c>
      <c r="C2265" s="38">
        <f>SUM(C2245:C2264)</f>
        <v>105095.0651195222</v>
      </c>
      <c r="D2265" s="38">
        <f>SUM(D2245:D2264)</f>
        <v>93153.85</v>
      </c>
      <c r="E2265" s="38">
        <f>SUM(E2245:E2264)</f>
        <v>41319.25000000001</v>
      </c>
      <c r="F2265" s="38">
        <f>SUM(F2245:F2264)</f>
        <v>29378.034880477804</v>
      </c>
    </row>
    <row r="2266" spans="2:6" ht="15.75" thickBot="1">
      <c r="B2266" s="40"/>
      <c r="C2266" s="40"/>
      <c r="D2266" s="40"/>
      <c r="E2266" s="40"/>
      <c r="F2266" s="40"/>
    </row>
    <row r="2267" spans="1:6" ht="15">
      <c r="A2267" s="69" t="s">
        <v>21</v>
      </c>
      <c r="B2267" s="72" t="s">
        <v>119</v>
      </c>
      <c r="C2267" s="73"/>
      <c r="D2267" s="73"/>
      <c r="E2267" s="73"/>
      <c r="F2267" s="74"/>
    </row>
    <row r="2268" spans="1:6" ht="15">
      <c r="A2268" s="70"/>
      <c r="B2268" s="75"/>
      <c r="C2268" s="76"/>
      <c r="D2268" s="76"/>
      <c r="E2268" s="76"/>
      <c r="F2268" s="77"/>
    </row>
    <row r="2269" spans="1:6" ht="30.75" thickBot="1">
      <c r="A2269" s="71"/>
      <c r="B2269" s="35" t="s">
        <v>0</v>
      </c>
      <c r="C2269" s="36" t="s">
        <v>1</v>
      </c>
      <c r="D2269" s="36" t="s">
        <v>22</v>
      </c>
      <c r="E2269" s="36" t="s">
        <v>23</v>
      </c>
      <c r="F2269" s="37" t="s">
        <v>2</v>
      </c>
    </row>
    <row r="2270" spans="1:6" ht="15">
      <c r="A2270" s="12" t="s">
        <v>3</v>
      </c>
      <c r="B2270" s="78">
        <v>34175.26</v>
      </c>
      <c r="C2270" s="79">
        <f>B2270*0.99240038</f>
        <v>33915.5410105988</v>
      </c>
      <c r="D2270" s="79">
        <v>24597.49</v>
      </c>
      <c r="E2270" s="79">
        <f>B2270-D2270</f>
        <v>9577.77</v>
      </c>
      <c r="F2270" s="80">
        <f>B2270-C2270</f>
        <v>259.71898940120445</v>
      </c>
    </row>
    <row r="2271" spans="1:6" ht="15">
      <c r="A2271" s="12" t="s">
        <v>4</v>
      </c>
      <c r="B2271" s="58"/>
      <c r="C2271" s="61"/>
      <c r="D2271" s="61"/>
      <c r="E2271" s="61"/>
      <c r="F2271" s="64"/>
    </row>
    <row r="2272" spans="1:6" ht="15">
      <c r="A2272" s="13" t="s">
        <v>105</v>
      </c>
      <c r="B2272" s="66"/>
      <c r="C2272" s="67"/>
      <c r="D2272" s="67"/>
      <c r="E2272" s="67"/>
      <c r="F2272" s="68"/>
    </row>
    <row r="2273" spans="1:6" ht="15">
      <c r="A2273" s="14" t="s">
        <v>28</v>
      </c>
      <c r="B2273" s="48">
        <v>2554.7</v>
      </c>
      <c r="C2273" s="51">
        <v>0</v>
      </c>
      <c r="D2273" s="51">
        <v>1838.79</v>
      </c>
      <c r="E2273" s="51">
        <f>B2273-D2273</f>
        <v>715.9099999999999</v>
      </c>
      <c r="F2273" s="54">
        <f>B2273-C2273</f>
        <v>2554.7</v>
      </c>
    </row>
    <row r="2274" spans="1:6" ht="15">
      <c r="A2274" s="15" t="s">
        <v>29</v>
      </c>
      <c r="B2274" s="49"/>
      <c r="C2274" s="52"/>
      <c r="D2274" s="52"/>
      <c r="E2274" s="52"/>
      <c r="F2274" s="55"/>
    </row>
    <row r="2275" spans="1:6" ht="15">
      <c r="A2275" s="16" t="s">
        <v>104</v>
      </c>
      <c r="B2275" s="50"/>
      <c r="C2275" s="53"/>
      <c r="D2275" s="53"/>
      <c r="E2275" s="53"/>
      <c r="F2275" s="56"/>
    </row>
    <row r="2276" spans="1:6" ht="15">
      <c r="A2276" s="11" t="s">
        <v>6</v>
      </c>
      <c r="B2276" s="57">
        <v>62601.92</v>
      </c>
      <c r="C2276" s="60">
        <v>36443.45</v>
      </c>
      <c r="D2276" s="60">
        <v>45057.49</v>
      </c>
      <c r="E2276" s="60">
        <f>B2276-D2276</f>
        <v>17544.43</v>
      </c>
      <c r="F2276" s="63">
        <f>B2276-C2276</f>
        <v>26158.47</v>
      </c>
    </row>
    <row r="2277" spans="1:6" ht="15">
      <c r="A2277" s="12" t="s">
        <v>7</v>
      </c>
      <c r="B2277" s="58"/>
      <c r="C2277" s="61"/>
      <c r="D2277" s="61"/>
      <c r="E2277" s="61"/>
      <c r="F2277" s="64"/>
    </row>
    <row r="2278" spans="1:6" ht="15">
      <c r="A2278" s="13" t="s">
        <v>104</v>
      </c>
      <c r="B2278" s="66"/>
      <c r="C2278" s="67"/>
      <c r="D2278" s="67"/>
      <c r="E2278" s="67"/>
      <c r="F2278" s="68"/>
    </row>
    <row r="2279" spans="1:6" ht="15">
      <c r="A2279" s="14" t="s">
        <v>8</v>
      </c>
      <c r="B2279" s="48">
        <v>65795.74</v>
      </c>
      <c r="C2279" s="51">
        <v>1422.69</v>
      </c>
      <c r="D2279" s="51">
        <v>47356.2</v>
      </c>
      <c r="E2279" s="51">
        <f>B2279-D2279</f>
        <v>18439.540000000008</v>
      </c>
      <c r="F2279" s="54">
        <f>B2279-C2279</f>
        <v>64373.05</v>
      </c>
    </row>
    <row r="2280" spans="1:6" ht="15">
      <c r="A2280" s="16" t="s">
        <v>104</v>
      </c>
      <c r="B2280" s="50"/>
      <c r="C2280" s="53"/>
      <c r="D2280" s="53"/>
      <c r="E2280" s="53"/>
      <c r="F2280" s="56"/>
    </row>
    <row r="2281" spans="1:6" ht="15">
      <c r="A2281" s="11" t="s">
        <v>12</v>
      </c>
      <c r="B2281" s="57">
        <v>8942.25</v>
      </c>
      <c r="C2281" s="60">
        <f>B2281*0.99238655</f>
        <v>8874.168626737499</v>
      </c>
      <c r="D2281" s="60">
        <v>6436.11</v>
      </c>
      <c r="E2281" s="60">
        <f>B2281-D2281</f>
        <v>2506.1400000000003</v>
      </c>
      <c r="F2281" s="63">
        <f>B2281-C2281</f>
        <v>68.08137326250107</v>
      </c>
    </row>
    <row r="2282" spans="1:6" ht="15">
      <c r="A2282" s="12" t="s">
        <v>13</v>
      </c>
      <c r="B2282" s="58"/>
      <c r="C2282" s="61"/>
      <c r="D2282" s="61"/>
      <c r="E2282" s="61"/>
      <c r="F2282" s="64"/>
    </row>
    <row r="2283" spans="1:6" ht="15">
      <c r="A2283" s="13" t="s">
        <v>104</v>
      </c>
      <c r="B2283" s="66"/>
      <c r="C2283" s="67"/>
      <c r="D2283" s="67"/>
      <c r="E2283" s="67"/>
      <c r="F2283" s="68"/>
    </row>
    <row r="2284" spans="1:6" ht="15">
      <c r="A2284" s="26" t="s">
        <v>14</v>
      </c>
      <c r="B2284" s="48">
        <v>114982.53</v>
      </c>
      <c r="C2284" s="127">
        <f>B2284*0.99184561</f>
        <v>114044.9176071933</v>
      </c>
      <c r="D2284" s="127">
        <v>82758.18</v>
      </c>
      <c r="E2284" s="127">
        <f>B2284-D2284</f>
        <v>32224.350000000006</v>
      </c>
      <c r="F2284" s="130">
        <f>B2284-C2284</f>
        <v>937.6123928066954</v>
      </c>
    </row>
    <row r="2285" spans="1:6" ht="15">
      <c r="A2285" s="27" t="s">
        <v>15</v>
      </c>
      <c r="B2285" s="49"/>
      <c r="C2285" s="128"/>
      <c r="D2285" s="128"/>
      <c r="E2285" s="128"/>
      <c r="F2285" s="131"/>
    </row>
    <row r="2286" spans="1:6" ht="15">
      <c r="A2286" s="28" t="s">
        <v>100</v>
      </c>
      <c r="B2286" s="50"/>
      <c r="C2286" s="129"/>
      <c r="D2286" s="129"/>
      <c r="E2286" s="129"/>
      <c r="F2286" s="132"/>
    </row>
    <row r="2287" spans="1:6" ht="15">
      <c r="A2287" s="21" t="s">
        <v>16</v>
      </c>
      <c r="B2287" s="57">
        <v>15330.29</v>
      </c>
      <c r="C2287" s="60">
        <f>B2287</f>
        <v>15330.29</v>
      </c>
      <c r="D2287" s="60">
        <v>11033.9</v>
      </c>
      <c r="E2287" s="60">
        <f>B2287-D2287</f>
        <v>4296.390000000001</v>
      </c>
      <c r="F2287" s="63">
        <f>B2287-C2287</f>
        <v>0</v>
      </c>
    </row>
    <row r="2288" spans="1:6" ht="15">
      <c r="A2288" s="21" t="s">
        <v>17</v>
      </c>
      <c r="B2288" s="58"/>
      <c r="C2288" s="61"/>
      <c r="D2288" s="61"/>
      <c r="E2288" s="61"/>
      <c r="F2288" s="64"/>
    </row>
    <row r="2289" spans="1:6" ht="15">
      <c r="A2289" s="22" t="s">
        <v>104</v>
      </c>
      <c r="B2289" s="66"/>
      <c r="C2289" s="67"/>
      <c r="D2289" s="67"/>
      <c r="E2289" s="67"/>
      <c r="F2289" s="68"/>
    </row>
    <row r="2290" spans="1:6" ht="15">
      <c r="A2290" s="14" t="s">
        <v>18</v>
      </c>
      <c r="B2290" s="48">
        <v>22038.47</v>
      </c>
      <c r="C2290" s="51">
        <f>B2290*0.82310886</f>
        <v>18140.059917844203</v>
      </c>
      <c r="D2290" s="51">
        <v>15862.14</v>
      </c>
      <c r="E2290" s="51">
        <f>B2290-D2290</f>
        <v>6176.330000000002</v>
      </c>
      <c r="F2290" s="54">
        <f>B2290-C2290</f>
        <v>3898.4100821557986</v>
      </c>
    </row>
    <row r="2291" spans="1:6" ht="15">
      <c r="A2291" s="15" t="s">
        <v>19</v>
      </c>
      <c r="B2291" s="49"/>
      <c r="C2291" s="52"/>
      <c r="D2291" s="52"/>
      <c r="E2291" s="52"/>
      <c r="F2291" s="55"/>
    </row>
    <row r="2292" spans="1:6" ht="15.75" thickBot="1">
      <c r="A2292" s="16" t="s">
        <v>104</v>
      </c>
      <c r="B2292" s="82"/>
      <c r="C2292" s="83"/>
      <c r="D2292" s="83"/>
      <c r="E2292" s="83"/>
      <c r="F2292" s="84"/>
    </row>
    <row r="2293" spans="1:6" ht="15.75" thickBot="1">
      <c r="A2293" s="10" t="s">
        <v>20</v>
      </c>
      <c r="B2293" s="41">
        <f>SUM(B2270:B2292)</f>
        <v>326421.16000000003</v>
      </c>
      <c r="C2293" s="41">
        <f>SUM(C2270:C2292)</f>
        <v>228171.11716237382</v>
      </c>
      <c r="D2293" s="41">
        <f>SUM(D2270:D2292)</f>
        <v>234940.3</v>
      </c>
      <c r="E2293" s="41">
        <f>SUM(E2270:E2292)</f>
        <v>91480.86000000002</v>
      </c>
      <c r="F2293" s="41">
        <f>SUM(F2270:F2292)</f>
        <v>98250.0428376262</v>
      </c>
    </row>
    <row r="2294" spans="2:6" ht="15.75" thickBot="1">
      <c r="B2294" s="40"/>
      <c r="C2294" s="40"/>
      <c r="D2294" s="40"/>
      <c r="E2294" s="40"/>
      <c r="F2294" s="40"/>
    </row>
    <row r="2295" spans="1:6" ht="15">
      <c r="A2295" s="69" t="s">
        <v>21</v>
      </c>
      <c r="B2295" s="72" t="s">
        <v>120</v>
      </c>
      <c r="C2295" s="73"/>
      <c r="D2295" s="73"/>
      <c r="E2295" s="73"/>
      <c r="F2295" s="74"/>
    </row>
    <row r="2296" spans="1:6" ht="15">
      <c r="A2296" s="70"/>
      <c r="B2296" s="75"/>
      <c r="C2296" s="76"/>
      <c r="D2296" s="76"/>
      <c r="E2296" s="76"/>
      <c r="F2296" s="77"/>
    </row>
    <row r="2297" spans="1:6" ht="30.75" thickBot="1">
      <c r="A2297" s="71"/>
      <c r="B2297" s="35" t="s">
        <v>0</v>
      </c>
      <c r="C2297" s="36" t="s">
        <v>1</v>
      </c>
      <c r="D2297" s="36" t="s">
        <v>22</v>
      </c>
      <c r="E2297" s="36" t="s">
        <v>23</v>
      </c>
      <c r="F2297" s="37" t="s">
        <v>2</v>
      </c>
    </row>
    <row r="2298" spans="1:6" ht="15">
      <c r="A2298" s="12" t="s">
        <v>3</v>
      </c>
      <c r="B2298" s="78">
        <v>12034.16</v>
      </c>
      <c r="C2298" s="79">
        <f>B2298*0.99240038</f>
        <v>11942.704956980799</v>
      </c>
      <c r="D2298" s="79">
        <v>8423.43</v>
      </c>
      <c r="E2298" s="79">
        <f>B2298-D2298</f>
        <v>3610.7299999999996</v>
      </c>
      <c r="F2298" s="80">
        <f>B2298-C2298</f>
        <v>91.45504301920118</v>
      </c>
    </row>
    <row r="2299" spans="1:6" ht="15">
      <c r="A2299" s="12" t="s">
        <v>4</v>
      </c>
      <c r="B2299" s="58"/>
      <c r="C2299" s="61"/>
      <c r="D2299" s="61"/>
      <c r="E2299" s="61"/>
      <c r="F2299" s="64"/>
    </row>
    <row r="2300" spans="1:6" ht="15">
      <c r="A2300" s="13" t="s">
        <v>27</v>
      </c>
      <c r="B2300" s="66"/>
      <c r="C2300" s="67"/>
      <c r="D2300" s="67"/>
      <c r="E2300" s="67"/>
      <c r="F2300" s="68"/>
    </row>
    <row r="2301" spans="1:6" ht="15">
      <c r="A2301" s="14" t="s">
        <v>28</v>
      </c>
      <c r="B2301" s="48">
        <v>899.92</v>
      </c>
      <c r="C2301" s="51">
        <v>0</v>
      </c>
      <c r="D2301" s="51">
        <v>629.92</v>
      </c>
      <c r="E2301" s="51">
        <f>B2301-D2301</f>
        <v>270</v>
      </c>
      <c r="F2301" s="54">
        <f>B2301-C2301</f>
        <v>899.92</v>
      </c>
    </row>
    <row r="2302" spans="1:6" ht="15">
      <c r="A2302" s="15" t="s">
        <v>29</v>
      </c>
      <c r="B2302" s="49"/>
      <c r="C2302" s="52"/>
      <c r="D2302" s="52"/>
      <c r="E2302" s="52"/>
      <c r="F2302" s="55"/>
    </row>
    <row r="2303" spans="1:6" ht="15">
      <c r="A2303" s="16" t="s">
        <v>27</v>
      </c>
      <c r="B2303" s="50"/>
      <c r="C2303" s="53"/>
      <c r="D2303" s="53"/>
      <c r="E2303" s="53"/>
      <c r="F2303" s="56"/>
    </row>
    <row r="2304" spans="1:6" ht="15">
      <c r="A2304" s="11" t="s">
        <v>6</v>
      </c>
      <c r="B2304" s="57">
        <v>15858.07</v>
      </c>
      <c r="C2304" s="60">
        <v>15326.01</v>
      </c>
      <c r="D2304" s="60">
        <v>11099.97</v>
      </c>
      <c r="E2304" s="60">
        <f>B2304-D2304</f>
        <v>4758.1</v>
      </c>
      <c r="F2304" s="63">
        <f>B2304-C2304</f>
        <v>532.0599999999995</v>
      </c>
    </row>
    <row r="2305" spans="1:6" ht="15">
      <c r="A2305" s="12" t="s">
        <v>7</v>
      </c>
      <c r="B2305" s="58"/>
      <c r="C2305" s="61"/>
      <c r="D2305" s="61"/>
      <c r="E2305" s="61"/>
      <c r="F2305" s="64"/>
    </row>
    <row r="2306" spans="1:6" ht="15">
      <c r="A2306" s="13" t="s">
        <v>27</v>
      </c>
      <c r="B2306" s="66"/>
      <c r="C2306" s="67"/>
      <c r="D2306" s="67"/>
      <c r="E2306" s="67"/>
      <c r="F2306" s="68"/>
    </row>
    <row r="2307" spans="1:6" ht="15">
      <c r="A2307" s="14" t="s">
        <v>8</v>
      </c>
      <c r="B2307" s="48">
        <v>23280.87</v>
      </c>
      <c r="C2307" s="51">
        <v>86088.1</v>
      </c>
      <c r="D2307" s="51">
        <v>16295.68</v>
      </c>
      <c r="E2307" s="51">
        <f>B2307-D2307</f>
        <v>6985.189999999999</v>
      </c>
      <c r="F2307" s="54">
        <f>B2307-C2307</f>
        <v>-62807.23000000001</v>
      </c>
    </row>
    <row r="2308" spans="1:6" ht="15">
      <c r="A2308" s="16" t="s">
        <v>27</v>
      </c>
      <c r="B2308" s="50"/>
      <c r="C2308" s="53"/>
      <c r="D2308" s="53"/>
      <c r="E2308" s="53"/>
      <c r="F2308" s="56"/>
    </row>
    <row r="2309" spans="1:6" ht="15">
      <c r="A2309" s="11" t="s">
        <v>12</v>
      </c>
      <c r="B2309" s="57">
        <v>3149.24</v>
      </c>
      <c r="C2309" s="60">
        <f>B2309*0.99238655</f>
        <v>3125.2634187219996</v>
      </c>
      <c r="D2309" s="60">
        <v>2204.33</v>
      </c>
      <c r="E2309" s="60">
        <f>B2309-D2309</f>
        <v>944.9099999999999</v>
      </c>
      <c r="F2309" s="63">
        <f>B2309-C2309</f>
        <v>23.97658127800014</v>
      </c>
    </row>
    <row r="2310" spans="1:6" ht="15">
      <c r="A2310" s="12" t="s">
        <v>13</v>
      </c>
      <c r="B2310" s="58"/>
      <c r="C2310" s="61"/>
      <c r="D2310" s="61"/>
      <c r="E2310" s="61"/>
      <c r="F2310" s="64"/>
    </row>
    <row r="2311" spans="1:6" ht="15">
      <c r="A2311" s="13" t="s">
        <v>27</v>
      </c>
      <c r="B2311" s="66"/>
      <c r="C2311" s="67"/>
      <c r="D2311" s="67"/>
      <c r="E2311" s="67"/>
      <c r="F2311" s="68"/>
    </row>
    <row r="2312" spans="1:6" ht="15">
      <c r="A2312" s="17" t="s">
        <v>16</v>
      </c>
      <c r="B2312" s="48">
        <v>5398.61</v>
      </c>
      <c r="C2312" s="51">
        <f>B2312</f>
        <v>5398.61</v>
      </c>
      <c r="D2312" s="51">
        <v>3778.79</v>
      </c>
      <c r="E2312" s="51">
        <f>B2312-D2312</f>
        <v>1619.8199999999997</v>
      </c>
      <c r="F2312" s="54">
        <f>B2312-C2312</f>
        <v>0</v>
      </c>
    </row>
    <row r="2313" spans="1:6" ht="15">
      <c r="A2313" s="17" t="s">
        <v>17</v>
      </c>
      <c r="B2313" s="49"/>
      <c r="C2313" s="52"/>
      <c r="D2313" s="52"/>
      <c r="E2313" s="52"/>
      <c r="F2313" s="55"/>
    </row>
    <row r="2314" spans="1:6" ht="15">
      <c r="A2314" s="18" t="s">
        <v>27</v>
      </c>
      <c r="B2314" s="50"/>
      <c r="C2314" s="53"/>
      <c r="D2314" s="53"/>
      <c r="E2314" s="53"/>
      <c r="F2314" s="56"/>
    </row>
    <row r="2315" spans="1:6" ht="15">
      <c r="A2315" s="11" t="s">
        <v>18</v>
      </c>
      <c r="B2315" s="57">
        <v>7760.29</v>
      </c>
      <c r="C2315" s="60">
        <f>B2315*0.82310886</f>
        <v>6387.5634551694</v>
      </c>
      <c r="D2315" s="60">
        <v>5431.87</v>
      </c>
      <c r="E2315" s="60">
        <f>B2315-D2315</f>
        <v>2328.42</v>
      </c>
      <c r="F2315" s="63">
        <f>B2315-C2315</f>
        <v>1372.7265448305998</v>
      </c>
    </row>
    <row r="2316" spans="1:6" ht="15">
      <c r="A2316" s="12" t="s">
        <v>19</v>
      </c>
      <c r="B2316" s="58"/>
      <c r="C2316" s="61"/>
      <c r="D2316" s="61"/>
      <c r="E2316" s="61"/>
      <c r="F2316" s="64"/>
    </row>
    <row r="2317" spans="1:6" ht="15.75" thickBot="1">
      <c r="A2317" s="13" t="s">
        <v>27</v>
      </c>
      <c r="B2317" s="59"/>
      <c r="C2317" s="62"/>
      <c r="D2317" s="62"/>
      <c r="E2317" s="62"/>
      <c r="F2317" s="65"/>
    </row>
    <row r="2318" spans="1:6" ht="15.75" thickBot="1">
      <c r="A2318" s="10" t="s">
        <v>20</v>
      </c>
      <c r="B2318" s="38">
        <f>SUM(B2298:B2317)</f>
        <v>68381.16</v>
      </c>
      <c r="C2318" s="38">
        <f>SUM(C2298:C2317)</f>
        <v>128268.25183087219</v>
      </c>
      <c r="D2318" s="38">
        <f>SUM(D2298:D2317)</f>
        <v>47863.990000000005</v>
      </c>
      <c r="E2318" s="38">
        <f>SUM(E2298:E2317)</f>
        <v>20517.17</v>
      </c>
      <c r="F2318" s="38">
        <f>SUM(F2298:F2317)</f>
        <v>-59887.09183087221</v>
      </c>
    </row>
    <row r="2319" spans="2:6" ht="15.75" thickBot="1">
      <c r="B2319" s="40"/>
      <c r="C2319" s="40"/>
      <c r="D2319" s="40"/>
      <c r="E2319" s="40"/>
      <c r="F2319" s="40"/>
    </row>
    <row r="2320" spans="1:6" ht="15">
      <c r="A2320" s="69" t="s">
        <v>21</v>
      </c>
      <c r="B2320" s="72" t="s">
        <v>121</v>
      </c>
      <c r="C2320" s="73"/>
      <c r="D2320" s="73"/>
      <c r="E2320" s="73"/>
      <c r="F2320" s="74"/>
    </row>
    <row r="2321" spans="1:6" ht="15">
      <c r="A2321" s="70"/>
      <c r="B2321" s="75"/>
      <c r="C2321" s="76"/>
      <c r="D2321" s="76"/>
      <c r="E2321" s="76"/>
      <c r="F2321" s="77"/>
    </row>
    <row r="2322" spans="1:6" ht="30.75" thickBot="1">
      <c r="A2322" s="71"/>
      <c r="B2322" s="35" t="s">
        <v>0</v>
      </c>
      <c r="C2322" s="36" t="s">
        <v>1</v>
      </c>
      <c r="D2322" s="36" t="s">
        <v>22</v>
      </c>
      <c r="E2322" s="36" t="s">
        <v>23</v>
      </c>
      <c r="F2322" s="37" t="s">
        <v>2</v>
      </c>
    </row>
    <row r="2323" spans="1:6" ht="15">
      <c r="A2323" s="12" t="s">
        <v>3</v>
      </c>
      <c r="B2323" s="78">
        <v>11941.34</v>
      </c>
      <c r="C2323" s="79">
        <f>B2323*0.99240038</f>
        <v>11850.5903537092</v>
      </c>
      <c r="D2323" s="79">
        <v>8638.67</v>
      </c>
      <c r="E2323" s="79">
        <f>B2323-D2323</f>
        <v>3302.67</v>
      </c>
      <c r="F2323" s="80">
        <f>B2323-C2323</f>
        <v>90.74964629080023</v>
      </c>
    </row>
    <row r="2324" spans="1:6" ht="15">
      <c r="A2324" s="12" t="s">
        <v>4</v>
      </c>
      <c r="B2324" s="58"/>
      <c r="C2324" s="61"/>
      <c r="D2324" s="61"/>
      <c r="E2324" s="61"/>
      <c r="F2324" s="64"/>
    </row>
    <row r="2325" spans="1:6" ht="15">
      <c r="A2325" s="13" t="s">
        <v>27</v>
      </c>
      <c r="B2325" s="66"/>
      <c r="C2325" s="67"/>
      <c r="D2325" s="67"/>
      <c r="E2325" s="67"/>
      <c r="F2325" s="68"/>
    </row>
    <row r="2326" spans="1:6" ht="15">
      <c r="A2326" s="14" t="s">
        <v>28</v>
      </c>
      <c r="B2326" s="48">
        <v>892.92</v>
      </c>
      <c r="C2326" s="51">
        <v>0</v>
      </c>
      <c r="D2326" s="51">
        <v>645.97</v>
      </c>
      <c r="E2326" s="51">
        <f>B2326-D2326</f>
        <v>246.94999999999993</v>
      </c>
      <c r="F2326" s="54">
        <f>B2326-C2326</f>
        <v>892.92</v>
      </c>
    </row>
    <row r="2327" spans="1:6" ht="15">
      <c r="A2327" s="15" t="s">
        <v>29</v>
      </c>
      <c r="B2327" s="49"/>
      <c r="C2327" s="52"/>
      <c r="D2327" s="52"/>
      <c r="E2327" s="52"/>
      <c r="F2327" s="55"/>
    </row>
    <row r="2328" spans="1:6" ht="15">
      <c r="A2328" s="16" t="s">
        <v>27</v>
      </c>
      <c r="B2328" s="50"/>
      <c r="C2328" s="53"/>
      <c r="D2328" s="53"/>
      <c r="E2328" s="53"/>
      <c r="F2328" s="56"/>
    </row>
    <row r="2329" spans="1:6" ht="15">
      <c r="A2329" s="11" t="s">
        <v>6</v>
      </c>
      <c r="B2329" s="57">
        <v>15735.85</v>
      </c>
      <c r="C2329" s="60">
        <v>17746.82</v>
      </c>
      <c r="D2329" s="60">
        <v>11383.72</v>
      </c>
      <c r="E2329" s="60">
        <f>B2329-D2329</f>
        <v>4352.130000000001</v>
      </c>
      <c r="F2329" s="63">
        <f>B2329-C2329</f>
        <v>-2010.9699999999993</v>
      </c>
    </row>
    <row r="2330" spans="1:6" ht="15">
      <c r="A2330" s="12" t="s">
        <v>7</v>
      </c>
      <c r="B2330" s="58"/>
      <c r="C2330" s="61"/>
      <c r="D2330" s="61"/>
      <c r="E2330" s="61"/>
      <c r="F2330" s="64"/>
    </row>
    <row r="2331" spans="1:6" ht="15">
      <c r="A2331" s="13" t="s">
        <v>27</v>
      </c>
      <c r="B2331" s="66"/>
      <c r="C2331" s="67"/>
      <c r="D2331" s="67"/>
      <c r="E2331" s="67"/>
      <c r="F2331" s="68"/>
    </row>
    <row r="2332" spans="1:6" ht="15">
      <c r="A2332" s="14" t="s">
        <v>8</v>
      </c>
      <c r="B2332" s="48">
        <v>23101.49</v>
      </c>
      <c r="C2332" s="51">
        <v>0</v>
      </c>
      <c r="D2332" s="51">
        <v>16712.23</v>
      </c>
      <c r="E2332" s="51">
        <f>B2332-D2332</f>
        <v>6389.260000000002</v>
      </c>
      <c r="F2332" s="54">
        <f>B2332-C2332</f>
        <v>23101.49</v>
      </c>
    </row>
    <row r="2333" spans="1:6" ht="15">
      <c r="A2333" s="16" t="s">
        <v>27</v>
      </c>
      <c r="B2333" s="50"/>
      <c r="C2333" s="53"/>
      <c r="D2333" s="53"/>
      <c r="E2333" s="53"/>
      <c r="F2333" s="56"/>
    </row>
    <row r="2334" spans="1:6" ht="15">
      <c r="A2334" s="11" t="s">
        <v>12</v>
      </c>
      <c r="B2334" s="57">
        <v>3124.93</v>
      </c>
      <c r="C2334" s="60">
        <f>B2334*0.99238655</f>
        <v>3101.1385016914996</v>
      </c>
      <c r="D2334" s="60">
        <v>2260.67</v>
      </c>
      <c r="E2334" s="60">
        <f>B2334-D2334</f>
        <v>864.2599999999998</v>
      </c>
      <c r="F2334" s="63">
        <f>B2334-C2334</f>
        <v>23.791498308500195</v>
      </c>
    </row>
    <row r="2335" spans="1:6" ht="15">
      <c r="A2335" s="12" t="s">
        <v>13</v>
      </c>
      <c r="B2335" s="58"/>
      <c r="C2335" s="61"/>
      <c r="D2335" s="61"/>
      <c r="E2335" s="61"/>
      <c r="F2335" s="64"/>
    </row>
    <row r="2336" spans="1:6" ht="15">
      <c r="A2336" s="13" t="s">
        <v>27</v>
      </c>
      <c r="B2336" s="66"/>
      <c r="C2336" s="67"/>
      <c r="D2336" s="67"/>
      <c r="E2336" s="67"/>
      <c r="F2336" s="68"/>
    </row>
    <row r="2337" spans="1:6" ht="15">
      <c r="A2337" s="17" t="s">
        <v>16</v>
      </c>
      <c r="B2337" s="48">
        <v>5356.94</v>
      </c>
      <c r="C2337" s="51">
        <f>B2337</f>
        <v>5356.94</v>
      </c>
      <c r="D2337" s="51">
        <v>3875.36</v>
      </c>
      <c r="E2337" s="51">
        <f>B2337-D2337</f>
        <v>1481.5799999999995</v>
      </c>
      <c r="F2337" s="54">
        <f>B2337-C2337</f>
        <v>0</v>
      </c>
    </row>
    <row r="2338" spans="1:6" ht="15">
      <c r="A2338" s="17" t="s">
        <v>17</v>
      </c>
      <c r="B2338" s="49"/>
      <c r="C2338" s="52"/>
      <c r="D2338" s="52"/>
      <c r="E2338" s="52"/>
      <c r="F2338" s="55"/>
    </row>
    <row r="2339" spans="1:6" ht="15">
      <c r="A2339" s="18" t="s">
        <v>27</v>
      </c>
      <c r="B2339" s="50"/>
      <c r="C2339" s="53"/>
      <c r="D2339" s="53"/>
      <c r="E2339" s="53"/>
      <c r="F2339" s="56"/>
    </row>
    <row r="2340" spans="1:6" ht="15">
      <c r="A2340" s="11" t="s">
        <v>18</v>
      </c>
      <c r="B2340" s="57">
        <v>7700.56</v>
      </c>
      <c r="C2340" s="60">
        <f>B2340*0.82310886</f>
        <v>6338.399162961601</v>
      </c>
      <c r="D2340" s="60">
        <v>5570.78</v>
      </c>
      <c r="E2340" s="60">
        <f>B2340-D2340</f>
        <v>2129.7800000000007</v>
      </c>
      <c r="F2340" s="63">
        <f>B2340-C2340</f>
        <v>1362.1608370383992</v>
      </c>
    </row>
    <row r="2341" spans="1:6" ht="15">
      <c r="A2341" s="12" t="s">
        <v>19</v>
      </c>
      <c r="B2341" s="58"/>
      <c r="C2341" s="61"/>
      <c r="D2341" s="61"/>
      <c r="E2341" s="61"/>
      <c r="F2341" s="64"/>
    </row>
    <row r="2342" spans="1:6" ht="15.75" thickBot="1">
      <c r="A2342" s="13" t="s">
        <v>27</v>
      </c>
      <c r="B2342" s="59"/>
      <c r="C2342" s="62"/>
      <c r="D2342" s="62"/>
      <c r="E2342" s="62"/>
      <c r="F2342" s="65"/>
    </row>
    <row r="2343" spans="1:6" ht="15.75" thickBot="1">
      <c r="A2343" s="10" t="s">
        <v>20</v>
      </c>
      <c r="B2343" s="38">
        <f>SUM(B2323:B2342)</f>
        <v>67854.03000000001</v>
      </c>
      <c r="C2343" s="38">
        <f>SUM(C2323:C2342)</f>
        <v>44393.888018362304</v>
      </c>
      <c r="D2343" s="38">
        <f>SUM(D2323:D2342)</f>
        <v>49087.399999999994</v>
      </c>
      <c r="E2343" s="38">
        <f>SUM(E2323:E2342)</f>
        <v>18766.630000000005</v>
      </c>
      <c r="F2343" s="38">
        <f>SUM(F2323:F2342)</f>
        <v>23460.141981637702</v>
      </c>
    </row>
    <row r="2344" spans="2:6" ht="15.75" thickBot="1">
      <c r="B2344" s="40"/>
      <c r="C2344" s="40"/>
      <c r="D2344" s="40"/>
      <c r="E2344" s="40"/>
      <c r="F2344" s="40"/>
    </row>
    <row r="2345" spans="1:6" ht="15">
      <c r="A2345" s="69" t="s">
        <v>21</v>
      </c>
      <c r="B2345" s="72" t="s">
        <v>122</v>
      </c>
      <c r="C2345" s="73"/>
      <c r="D2345" s="73"/>
      <c r="E2345" s="73"/>
      <c r="F2345" s="74"/>
    </row>
    <row r="2346" spans="1:6" ht="15">
      <c r="A2346" s="70"/>
      <c r="B2346" s="75"/>
      <c r="C2346" s="76"/>
      <c r="D2346" s="76"/>
      <c r="E2346" s="76"/>
      <c r="F2346" s="77"/>
    </row>
    <row r="2347" spans="1:6" ht="30.75" thickBot="1">
      <c r="A2347" s="71"/>
      <c r="B2347" s="35" t="s">
        <v>0</v>
      </c>
      <c r="C2347" s="36" t="s">
        <v>1</v>
      </c>
      <c r="D2347" s="36" t="s">
        <v>22</v>
      </c>
      <c r="E2347" s="36" t="s">
        <v>23</v>
      </c>
      <c r="F2347" s="37" t="s">
        <v>2</v>
      </c>
    </row>
    <row r="2348" spans="1:6" ht="15">
      <c r="A2348" s="12" t="s">
        <v>3</v>
      </c>
      <c r="B2348" s="78">
        <v>24823.44</v>
      </c>
      <c r="C2348" s="79">
        <f>B2348*0.99240038</f>
        <v>24634.7912889072</v>
      </c>
      <c r="D2348" s="79">
        <v>17318.2</v>
      </c>
      <c r="E2348" s="79">
        <f>B2348-D2348</f>
        <v>7505.239999999998</v>
      </c>
      <c r="F2348" s="80">
        <f>B2348-C2348</f>
        <v>188.6487110927992</v>
      </c>
    </row>
    <row r="2349" spans="1:6" ht="15">
      <c r="A2349" s="12" t="s">
        <v>4</v>
      </c>
      <c r="B2349" s="58"/>
      <c r="C2349" s="61"/>
      <c r="D2349" s="61"/>
      <c r="E2349" s="61"/>
      <c r="F2349" s="64"/>
    </row>
    <row r="2350" spans="1:6" ht="15">
      <c r="A2350" s="13" t="s">
        <v>27</v>
      </c>
      <c r="B2350" s="66"/>
      <c r="C2350" s="67"/>
      <c r="D2350" s="67"/>
      <c r="E2350" s="67"/>
      <c r="F2350" s="68"/>
    </row>
    <row r="2351" spans="1:6" ht="15">
      <c r="A2351" s="14" t="s">
        <v>28</v>
      </c>
      <c r="B2351" s="48">
        <v>1856.2</v>
      </c>
      <c r="C2351" s="51">
        <v>0</v>
      </c>
      <c r="D2351" s="51">
        <v>1295.04</v>
      </c>
      <c r="E2351" s="51">
        <f>B2351-D2351</f>
        <v>561.1600000000001</v>
      </c>
      <c r="F2351" s="54">
        <f>B2351-C2351</f>
        <v>1856.2</v>
      </c>
    </row>
    <row r="2352" spans="1:6" ht="15">
      <c r="A2352" s="15" t="s">
        <v>29</v>
      </c>
      <c r="B2352" s="49"/>
      <c r="C2352" s="52"/>
      <c r="D2352" s="52"/>
      <c r="E2352" s="52"/>
      <c r="F2352" s="55"/>
    </row>
    <row r="2353" spans="1:6" ht="15">
      <c r="A2353" s="16" t="s">
        <v>27</v>
      </c>
      <c r="B2353" s="50"/>
      <c r="C2353" s="53"/>
      <c r="D2353" s="53"/>
      <c r="E2353" s="53"/>
      <c r="F2353" s="56"/>
    </row>
    <row r="2354" spans="1:6" ht="15">
      <c r="A2354" s="11" t="s">
        <v>6</v>
      </c>
      <c r="B2354" s="57">
        <v>32711.17</v>
      </c>
      <c r="C2354" s="60">
        <v>17587.55</v>
      </c>
      <c r="D2354" s="60">
        <v>22821.1</v>
      </c>
      <c r="E2354" s="60">
        <f>B2354-D2354</f>
        <v>9890.07</v>
      </c>
      <c r="F2354" s="63">
        <f>B2354-C2354</f>
        <v>15123.619999999999</v>
      </c>
    </row>
    <row r="2355" spans="1:6" ht="15">
      <c r="A2355" s="12" t="s">
        <v>7</v>
      </c>
      <c r="B2355" s="58"/>
      <c r="C2355" s="61"/>
      <c r="D2355" s="61"/>
      <c r="E2355" s="61"/>
      <c r="F2355" s="64"/>
    </row>
    <row r="2356" spans="1:6" ht="15">
      <c r="A2356" s="13" t="s">
        <v>27</v>
      </c>
      <c r="B2356" s="66"/>
      <c r="C2356" s="67"/>
      <c r="D2356" s="67"/>
      <c r="E2356" s="67"/>
      <c r="F2356" s="68"/>
    </row>
    <row r="2357" spans="1:6" ht="15">
      <c r="A2357" s="14" t="s">
        <v>8</v>
      </c>
      <c r="B2357" s="48">
        <v>48022.66</v>
      </c>
      <c r="C2357" s="51">
        <v>5339.42</v>
      </c>
      <c r="D2357" s="51">
        <v>33503.27</v>
      </c>
      <c r="E2357" s="51">
        <f>B2357-D2357</f>
        <v>14519.390000000007</v>
      </c>
      <c r="F2357" s="54">
        <f>B2357-C2357</f>
        <v>42683.240000000005</v>
      </c>
    </row>
    <row r="2358" spans="1:6" ht="15">
      <c r="A2358" s="16" t="s">
        <v>27</v>
      </c>
      <c r="B2358" s="50"/>
      <c r="C2358" s="53"/>
      <c r="D2358" s="53"/>
      <c r="E2358" s="53"/>
      <c r="F2358" s="56"/>
    </row>
    <row r="2359" spans="1:6" ht="15">
      <c r="A2359" s="11" t="s">
        <v>12</v>
      </c>
      <c r="B2359" s="57">
        <v>6495.9</v>
      </c>
      <c r="C2359" s="60">
        <f>B2359*0.99238655</f>
        <v>6446.443790144999</v>
      </c>
      <c r="D2359" s="60">
        <v>4531.92</v>
      </c>
      <c r="E2359" s="60">
        <f>B2359-D2359</f>
        <v>1963.9799999999996</v>
      </c>
      <c r="F2359" s="63">
        <f>B2359-C2359</f>
        <v>49.45620985500045</v>
      </c>
    </row>
    <row r="2360" spans="1:6" ht="15">
      <c r="A2360" s="12" t="s">
        <v>13</v>
      </c>
      <c r="B2360" s="58"/>
      <c r="C2360" s="61"/>
      <c r="D2360" s="61"/>
      <c r="E2360" s="61"/>
      <c r="F2360" s="64"/>
    </row>
    <row r="2361" spans="1:6" ht="15">
      <c r="A2361" s="13" t="s">
        <v>27</v>
      </c>
      <c r="B2361" s="66"/>
      <c r="C2361" s="67"/>
      <c r="D2361" s="67"/>
      <c r="E2361" s="67"/>
      <c r="F2361" s="68"/>
    </row>
    <row r="2362" spans="1:6" ht="15">
      <c r="A2362" s="17" t="s">
        <v>16</v>
      </c>
      <c r="B2362" s="48">
        <v>11135.82</v>
      </c>
      <c r="C2362" s="51">
        <f>B2362</f>
        <v>11135.82</v>
      </c>
      <c r="D2362" s="51">
        <v>7769</v>
      </c>
      <c r="E2362" s="51">
        <f>B2362-D2362</f>
        <v>3366.8199999999997</v>
      </c>
      <c r="F2362" s="54">
        <f>B2362-C2362</f>
        <v>0</v>
      </c>
    </row>
    <row r="2363" spans="1:6" ht="15">
      <c r="A2363" s="17" t="s">
        <v>17</v>
      </c>
      <c r="B2363" s="49"/>
      <c r="C2363" s="52"/>
      <c r="D2363" s="52"/>
      <c r="E2363" s="52"/>
      <c r="F2363" s="55"/>
    </row>
    <row r="2364" spans="1:6" ht="15">
      <c r="A2364" s="18" t="s">
        <v>27</v>
      </c>
      <c r="B2364" s="50"/>
      <c r="C2364" s="53"/>
      <c r="D2364" s="53"/>
      <c r="E2364" s="53"/>
      <c r="F2364" s="56"/>
    </row>
    <row r="2365" spans="1:6" ht="15">
      <c r="A2365" s="11" t="s">
        <v>18</v>
      </c>
      <c r="B2365" s="57">
        <v>16007.76</v>
      </c>
      <c r="C2365" s="60">
        <f>B2365*0.82310886</f>
        <v>13176.1290847536</v>
      </c>
      <c r="D2365" s="60">
        <v>11167.86</v>
      </c>
      <c r="E2365" s="60">
        <f>B2365-D2365</f>
        <v>4839.9</v>
      </c>
      <c r="F2365" s="63">
        <f>B2365-C2365</f>
        <v>2831.6309152464</v>
      </c>
    </row>
    <row r="2366" spans="1:6" ht="15">
      <c r="A2366" s="12" t="s">
        <v>19</v>
      </c>
      <c r="B2366" s="58"/>
      <c r="C2366" s="61"/>
      <c r="D2366" s="61"/>
      <c r="E2366" s="61"/>
      <c r="F2366" s="64"/>
    </row>
    <row r="2367" spans="1:6" ht="15.75" thickBot="1">
      <c r="A2367" s="13" t="s">
        <v>27</v>
      </c>
      <c r="B2367" s="59"/>
      <c r="C2367" s="62"/>
      <c r="D2367" s="62"/>
      <c r="E2367" s="62"/>
      <c r="F2367" s="65"/>
    </row>
    <row r="2368" spans="1:6" ht="15.75" thickBot="1">
      <c r="A2368" s="10" t="s">
        <v>20</v>
      </c>
      <c r="B2368" s="38">
        <f>SUM(B2348:B2367)</f>
        <v>141052.95</v>
      </c>
      <c r="C2368" s="38">
        <f>SUM(C2348:C2367)</f>
        <v>78320.1541638058</v>
      </c>
      <c r="D2368" s="38">
        <f>SUM(D2348:D2367)</f>
        <v>98406.38999999998</v>
      </c>
      <c r="E2368" s="38">
        <f>SUM(E2348:E2367)</f>
        <v>42646.560000000005</v>
      </c>
      <c r="F2368" s="38">
        <f>SUM(F2348:F2367)</f>
        <v>62732.79583619421</v>
      </c>
    </row>
    <row r="2369" spans="2:6" ht="15.75" thickBot="1">
      <c r="B2369" s="40"/>
      <c r="C2369" s="40"/>
      <c r="D2369" s="40"/>
      <c r="E2369" s="40"/>
      <c r="F2369" s="40"/>
    </row>
    <row r="2370" spans="1:6" ht="15">
      <c r="A2370" s="69" t="s">
        <v>21</v>
      </c>
      <c r="B2370" s="72" t="s">
        <v>123</v>
      </c>
      <c r="C2370" s="73"/>
      <c r="D2370" s="73"/>
      <c r="E2370" s="73"/>
      <c r="F2370" s="74"/>
    </row>
    <row r="2371" spans="1:6" ht="15">
      <c r="A2371" s="70"/>
      <c r="B2371" s="75"/>
      <c r="C2371" s="76"/>
      <c r="D2371" s="76"/>
      <c r="E2371" s="76"/>
      <c r="F2371" s="77"/>
    </row>
    <row r="2372" spans="1:6" ht="30.75" thickBot="1">
      <c r="A2372" s="71"/>
      <c r="B2372" s="35" t="s">
        <v>0</v>
      </c>
      <c r="C2372" s="36" t="s">
        <v>1</v>
      </c>
      <c r="D2372" s="36" t="s">
        <v>22</v>
      </c>
      <c r="E2372" s="36" t="s">
        <v>23</v>
      </c>
      <c r="F2372" s="37" t="s">
        <v>2</v>
      </c>
    </row>
    <row r="2373" spans="1:6" ht="15">
      <c r="A2373" s="12" t="s">
        <v>3</v>
      </c>
      <c r="B2373" s="78">
        <v>12052.01</v>
      </c>
      <c r="C2373" s="79">
        <f>B2373*0.99240038</f>
        <v>11960.4193037638</v>
      </c>
      <c r="D2373" s="79">
        <v>8757.3</v>
      </c>
      <c r="E2373" s="79">
        <f>B2373-D2373</f>
        <v>3294.710000000001</v>
      </c>
      <c r="F2373" s="80">
        <f>B2373-C2373</f>
        <v>91.59069623620053</v>
      </c>
    </row>
    <row r="2374" spans="1:6" ht="15">
      <c r="A2374" s="12" t="s">
        <v>4</v>
      </c>
      <c r="B2374" s="58"/>
      <c r="C2374" s="61"/>
      <c r="D2374" s="61"/>
      <c r="E2374" s="61"/>
      <c r="F2374" s="64"/>
    </row>
    <row r="2375" spans="1:6" ht="15">
      <c r="A2375" s="13" t="s">
        <v>27</v>
      </c>
      <c r="B2375" s="66"/>
      <c r="C2375" s="67"/>
      <c r="D2375" s="67"/>
      <c r="E2375" s="67"/>
      <c r="F2375" s="68"/>
    </row>
    <row r="2376" spans="1:6" ht="15">
      <c r="A2376" s="14" t="s">
        <v>28</v>
      </c>
      <c r="B2376" s="48">
        <v>901.36</v>
      </c>
      <c r="C2376" s="51">
        <v>0</v>
      </c>
      <c r="D2376" s="51">
        <v>654.96</v>
      </c>
      <c r="E2376" s="51">
        <f>B2376-D2376</f>
        <v>246.39999999999998</v>
      </c>
      <c r="F2376" s="54">
        <f>B2376-C2376</f>
        <v>901.36</v>
      </c>
    </row>
    <row r="2377" spans="1:6" ht="15">
      <c r="A2377" s="15" t="s">
        <v>29</v>
      </c>
      <c r="B2377" s="49"/>
      <c r="C2377" s="52"/>
      <c r="D2377" s="52"/>
      <c r="E2377" s="52"/>
      <c r="F2377" s="55"/>
    </row>
    <row r="2378" spans="1:6" ht="15">
      <c r="A2378" s="16" t="s">
        <v>27</v>
      </c>
      <c r="B2378" s="50"/>
      <c r="C2378" s="53"/>
      <c r="D2378" s="53"/>
      <c r="E2378" s="53"/>
      <c r="F2378" s="56"/>
    </row>
    <row r="2379" spans="1:6" ht="15">
      <c r="A2379" s="11" t="s">
        <v>6</v>
      </c>
      <c r="B2379" s="57">
        <v>15881.6</v>
      </c>
      <c r="C2379" s="60">
        <v>2055.141</v>
      </c>
      <c r="D2379" s="60">
        <v>11539.97</v>
      </c>
      <c r="E2379" s="60">
        <f>B2379-D2379</f>
        <v>4341.630000000001</v>
      </c>
      <c r="F2379" s="63">
        <f>B2379-C2379</f>
        <v>13826.459</v>
      </c>
    </row>
    <row r="2380" spans="1:6" ht="15">
      <c r="A2380" s="12" t="s">
        <v>7</v>
      </c>
      <c r="B2380" s="58"/>
      <c r="C2380" s="61"/>
      <c r="D2380" s="61"/>
      <c r="E2380" s="61"/>
      <c r="F2380" s="64"/>
    </row>
    <row r="2381" spans="1:6" ht="15">
      <c r="A2381" s="13" t="s">
        <v>27</v>
      </c>
      <c r="B2381" s="66"/>
      <c r="C2381" s="67"/>
      <c r="D2381" s="67"/>
      <c r="E2381" s="67"/>
      <c r="F2381" s="68"/>
    </row>
    <row r="2382" spans="1:6" ht="15">
      <c r="A2382" s="14" t="s">
        <v>8</v>
      </c>
      <c r="B2382" s="48">
        <v>23315.44</v>
      </c>
      <c r="C2382" s="51">
        <v>127033.4</v>
      </c>
      <c r="D2382" s="51">
        <v>16941.58</v>
      </c>
      <c r="E2382" s="51">
        <f>B2382-D2382</f>
        <v>6373.859999999997</v>
      </c>
      <c r="F2382" s="54">
        <f>B2382-C2382</f>
        <v>-103717.95999999999</v>
      </c>
    </row>
    <row r="2383" spans="1:6" ht="15">
      <c r="A2383" s="16" t="s">
        <v>27</v>
      </c>
      <c r="B2383" s="50"/>
      <c r="C2383" s="53"/>
      <c r="D2383" s="53"/>
      <c r="E2383" s="53"/>
      <c r="F2383" s="56"/>
    </row>
    <row r="2384" spans="1:6" ht="15">
      <c r="A2384" s="11" t="s">
        <v>12</v>
      </c>
      <c r="B2384" s="57">
        <v>3154</v>
      </c>
      <c r="C2384" s="60">
        <f>B2384*0.99238655</f>
        <v>3129.9871786999997</v>
      </c>
      <c r="D2384" s="60">
        <v>2291.77</v>
      </c>
      <c r="E2384" s="60">
        <f>B2384-D2384</f>
        <v>862.23</v>
      </c>
      <c r="F2384" s="63">
        <f>B2384-C2384</f>
        <v>24.01282130000027</v>
      </c>
    </row>
    <row r="2385" spans="1:6" ht="15">
      <c r="A2385" s="12" t="s">
        <v>13</v>
      </c>
      <c r="B2385" s="58"/>
      <c r="C2385" s="61"/>
      <c r="D2385" s="61"/>
      <c r="E2385" s="61"/>
      <c r="F2385" s="64"/>
    </row>
    <row r="2386" spans="1:6" ht="15">
      <c r="A2386" s="13" t="s">
        <v>27</v>
      </c>
      <c r="B2386" s="66"/>
      <c r="C2386" s="67"/>
      <c r="D2386" s="67"/>
      <c r="E2386" s="67"/>
      <c r="F2386" s="68"/>
    </row>
    <row r="2387" spans="1:6" ht="15">
      <c r="A2387" s="17" t="s">
        <v>16</v>
      </c>
      <c r="B2387" s="48">
        <v>5406.67</v>
      </c>
      <c r="C2387" s="51">
        <f>B2387</f>
        <v>5406.67</v>
      </c>
      <c r="D2387" s="51">
        <v>3928.61</v>
      </c>
      <c r="E2387" s="51">
        <f>B2387-D2387</f>
        <v>1478.06</v>
      </c>
      <c r="F2387" s="54">
        <f>B2387-C2387</f>
        <v>0</v>
      </c>
    </row>
    <row r="2388" spans="1:6" ht="15">
      <c r="A2388" s="17" t="s">
        <v>17</v>
      </c>
      <c r="B2388" s="49"/>
      <c r="C2388" s="52"/>
      <c r="D2388" s="52"/>
      <c r="E2388" s="52"/>
      <c r="F2388" s="55"/>
    </row>
    <row r="2389" spans="1:6" ht="15">
      <c r="A2389" s="18" t="s">
        <v>27</v>
      </c>
      <c r="B2389" s="50"/>
      <c r="C2389" s="53"/>
      <c r="D2389" s="53"/>
      <c r="E2389" s="53"/>
      <c r="F2389" s="56"/>
    </row>
    <row r="2390" spans="1:6" ht="15">
      <c r="A2390" s="11" t="s">
        <v>18</v>
      </c>
      <c r="B2390" s="57">
        <v>7771.85</v>
      </c>
      <c r="C2390" s="60">
        <f>B2390*0.82310886</f>
        <v>6397.078593591001</v>
      </c>
      <c r="D2390" s="60">
        <v>5647.21</v>
      </c>
      <c r="E2390" s="60">
        <f>B2390-D2390</f>
        <v>2124.6400000000003</v>
      </c>
      <c r="F2390" s="63">
        <f>B2390-C2390</f>
        <v>1374.7714064089996</v>
      </c>
    </row>
    <row r="2391" spans="1:6" ht="15">
      <c r="A2391" s="12" t="s">
        <v>19</v>
      </c>
      <c r="B2391" s="58"/>
      <c r="C2391" s="61"/>
      <c r="D2391" s="61"/>
      <c r="E2391" s="61"/>
      <c r="F2391" s="64"/>
    </row>
    <row r="2392" spans="1:6" ht="15.75" thickBot="1">
      <c r="A2392" s="13" t="s">
        <v>27</v>
      </c>
      <c r="B2392" s="59"/>
      <c r="C2392" s="62"/>
      <c r="D2392" s="62"/>
      <c r="E2392" s="62"/>
      <c r="F2392" s="65"/>
    </row>
    <row r="2393" spans="1:6" ht="15.75" thickBot="1">
      <c r="A2393" s="10" t="s">
        <v>20</v>
      </c>
      <c r="B2393" s="38">
        <f>SUM(B2373:B2392)</f>
        <v>68482.93000000001</v>
      </c>
      <c r="C2393" s="38">
        <f>SUM(C2373:C2392)</f>
        <v>155982.6960760548</v>
      </c>
      <c r="D2393" s="38">
        <f>SUM(D2373:D2392)</f>
        <v>49761.399999999994</v>
      </c>
      <c r="E2393" s="38">
        <f>SUM(E2373:E2392)</f>
        <v>18721.53</v>
      </c>
      <c r="F2393" s="38">
        <f>SUM(F2373:F2392)</f>
        <v>-87499.7660760548</v>
      </c>
    </row>
    <row r="2394" spans="2:6" ht="15.75" thickBot="1">
      <c r="B2394" s="40"/>
      <c r="C2394" s="40"/>
      <c r="D2394" s="40"/>
      <c r="E2394" s="40"/>
      <c r="F2394" s="40"/>
    </row>
    <row r="2395" spans="1:6" ht="15">
      <c r="A2395" s="69" t="s">
        <v>21</v>
      </c>
      <c r="B2395" s="94" t="s">
        <v>117</v>
      </c>
      <c r="C2395" s="95"/>
      <c r="D2395" s="95"/>
      <c r="E2395" s="95"/>
      <c r="F2395" s="96"/>
    </row>
    <row r="2396" spans="1:6" ht="15">
      <c r="A2396" s="70"/>
      <c r="B2396" s="97"/>
      <c r="C2396" s="98"/>
      <c r="D2396" s="98"/>
      <c r="E2396" s="98"/>
      <c r="F2396" s="99"/>
    </row>
    <row r="2397" spans="1:6" ht="30.75" thickBot="1">
      <c r="A2397" s="71"/>
      <c r="B2397" s="35" t="s">
        <v>0</v>
      </c>
      <c r="C2397" s="36" t="s">
        <v>1</v>
      </c>
      <c r="D2397" s="36" t="s">
        <v>22</v>
      </c>
      <c r="E2397" s="36" t="s">
        <v>23</v>
      </c>
      <c r="F2397" s="37" t="s">
        <v>2</v>
      </c>
    </row>
    <row r="2398" spans="1:6" ht="15">
      <c r="A2398" s="12" t="s">
        <v>3</v>
      </c>
      <c r="B2398" s="78">
        <v>13417.76</v>
      </c>
      <c r="C2398" s="79">
        <f>B2398*0.99240038</f>
        <v>13315.7901227488</v>
      </c>
      <c r="D2398" s="79">
        <v>9444.48</v>
      </c>
      <c r="E2398" s="79">
        <f>B2398-D2398</f>
        <v>3973.2800000000007</v>
      </c>
      <c r="F2398" s="80">
        <f>B2398-C2398</f>
        <v>101.96987725120016</v>
      </c>
    </row>
    <row r="2399" spans="1:6" ht="15">
      <c r="A2399" s="12" t="s">
        <v>4</v>
      </c>
      <c r="B2399" s="58"/>
      <c r="C2399" s="61"/>
      <c r="D2399" s="61"/>
      <c r="E2399" s="61"/>
      <c r="F2399" s="64"/>
    </row>
    <row r="2400" spans="1:6" ht="15">
      <c r="A2400" s="13" t="s">
        <v>105</v>
      </c>
      <c r="B2400" s="66"/>
      <c r="C2400" s="67"/>
      <c r="D2400" s="67"/>
      <c r="E2400" s="67"/>
      <c r="F2400" s="68"/>
    </row>
    <row r="2401" spans="1:6" ht="15">
      <c r="A2401" s="14" t="s">
        <v>6</v>
      </c>
      <c r="B2401" s="48">
        <v>20888.98</v>
      </c>
      <c r="C2401" s="51">
        <v>17958.89</v>
      </c>
      <c r="D2401" s="51">
        <v>14703.33</v>
      </c>
      <c r="E2401" s="51">
        <f>B2401-D2401</f>
        <v>6185.65</v>
      </c>
      <c r="F2401" s="54">
        <f>B2401-C2401</f>
        <v>2930.09</v>
      </c>
    </row>
    <row r="2402" spans="1:6" ht="15">
      <c r="A2402" s="15" t="s">
        <v>7</v>
      </c>
      <c r="B2402" s="49"/>
      <c r="C2402" s="52"/>
      <c r="D2402" s="52"/>
      <c r="E2402" s="52"/>
      <c r="F2402" s="55"/>
    </row>
    <row r="2403" spans="1:6" ht="15">
      <c r="A2403" s="16" t="s">
        <v>104</v>
      </c>
      <c r="B2403" s="50"/>
      <c r="C2403" s="53"/>
      <c r="D2403" s="53"/>
      <c r="E2403" s="53"/>
      <c r="F2403" s="56"/>
    </row>
    <row r="2404" spans="1:6" ht="15">
      <c r="A2404" s="11" t="s">
        <v>8</v>
      </c>
      <c r="B2404" s="57">
        <v>43912.28</v>
      </c>
      <c r="C2404" s="60">
        <v>2224.53</v>
      </c>
      <c r="D2404" s="60">
        <v>30908.93</v>
      </c>
      <c r="E2404" s="60">
        <f>B2404-D2404</f>
        <v>13003.349999999999</v>
      </c>
      <c r="F2404" s="63">
        <f>B2404-C2404</f>
        <v>41687.75</v>
      </c>
    </row>
    <row r="2405" spans="1:6" ht="15">
      <c r="A2405" s="13" t="s">
        <v>104</v>
      </c>
      <c r="B2405" s="66"/>
      <c r="C2405" s="67"/>
      <c r="D2405" s="67"/>
      <c r="E2405" s="67"/>
      <c r="F2405" s="68"/>
    </row>
    <row r="2406" spans="1:6" ht="15">
      <c r="A2406" s="14" t="s">
        <v>12</v>
      </c>
      <c r="B2406" s="48">
        <v>4269.41</v>
      </c>
      <c r="C2406" s="51">
        <f>B2406*0.99238655</f>
        <v>4236.9050604355</v>
      </c>
      <c r="D2406" s="51">
        <v>3005.15</v>
      </c>
      <c r="E2406" s="51">
        <f>B2406-D2406</f>
        <v>1264.2599999999998</v>
      </c>
      <c r="F2406" s="54">
        <f>B2406-C2406</f>
        <v>32.50493956450009</v>
      </c>
    </row>
    <row r="2407" spans="1:6" ht="15">
      <c r="A2407" s="15" t="s">
        <v>13</v>
      </c>
      <c r="B2407" s="49"/>
      <c r="C2407" s="52"/>
      <c r="D2407" s="52"/>
      <c r="E2407" s="52"/>
      <c r="F2407" s="55"/>
    </row>
    <row r="2408" spans="1:6" ht="15">
      <c r="A2408" s="16" t="s">
        <v>104</v>
      </c>
      <c r="B2408" s="50"/>
      <c r="C2408" s="53"/>
      <c r="D2408" s="53"/>
      <c r="E2408" s="53"/>
      <c r="F2408" s="56"/>
    </row>
    <row r="2409" spans="1:6" ht="15">
      <c r="A2409" s="29" t="s">
        <v>14</v>
      </c>
      <c r="B2409" s="57">
        <v>54890.25</v>
      </c>
      <c r="C2409" s="60">
        <f>B2409*0.99184561</f>
        <v>54442.6534943025</v>
      </c>
      <c r="D2409" s="60">
        <v>38636.1</v>
      </c>
      <c r="E2409" s="60">
        <f>B2409-D2409</f>
        <v>16254.150000000001</v>
      </c>
      <c r="F2409" s="63">
        <f>B2409-C2409</f>
        <v>447.59650569749647</v>
      </c>
    </row>
    <row r="2410" spans="1:6" ht="15">
      <c r="A2410" s="30" t="s">
        <v>15</v>
      </c>
      <c r="B2410" s="58"/>
      <c r="C2410" s="61"/>
      <c r="D2410" s="61"/>
      <c r="E2410" s="61"/>
      <c r="F2410" s="64"/>
    </row>
    <row r="2411" spans="1:6" ht="15">
      <c r="A2411" s="31" t="s">
        <v>100</v>
      </c>
      <c r="B2411" s="66"/>
      <c r="C2411" s="67"/>
      <c r="D2411" s="67"/>
      <c r="E2411" s="67"/>
      <c r="F2411" s="68"/>
    </row>
    <row r="2412" spans="1:6" ht="15">
      <c r="A2412" s="17" t="s">
        <v>16</v>
      </c>
      <c r="B2412" s="48">
        <v>7318.77</v>
      </c>
      <c r="C2412" s="51">
        <f>B2412</f>
        <v>7318.77</v>
      </c>
      <c r="D2412" s="51">
        <v>5151.51</v>
      </c>
      <c r="E2412" s="51">
        <f>B2412-D2412</f>
        <v>2167.26</v>
      </c>
      <c r="F2412" s="54">
        <f>B2412-C2412</f>
        <v>0</v>
      </c>
    </row>
    <row r="2413" spans="1:6" ht="15">
      <c r="A2413" s="17" t="s">
        <v>17</v>
      </c>
      <c r="B2413" s="49"/>
      <c r="C2413" s="52"/>
      <c r="D2413" s="52"/>
      <c r="E2413" s="52"/>
      <c r="F2413" s="55"/>
    </row>
    <row r="2414" spans="1:6" ht="15">
      <c r="A2414" s="18" t="s">
        <v>104</v>
      </c>
      <c r="B2414" s="50"/>
      <c r="C2414" s="53"/>
      <c r="D2414" s="53"/>
      <c r="E2414" s="53"/>
      <c r="F2414" s="56"/>
    </row>
    <row r="2415" spans="1:6" ht="15">
      <c r="A2415" s="11" t="s">
        <v>18</v>
      </c>
      <c r="B2415" s="57">
        <v>10520.77</v>
      </c>
      <c r="C2415" s="60">
        <f>B2415*0.82310886</f>
        <v>8659.7390010222</v>
      </c>
      <c r="D2415" s="60">
        <v>7405.34</v>
      </c>
      <c r="E2415" s="60">
        <f>B2415-D2415</f>
        <v>3115.4300000000003</v>
      </c>
      <c r="F2415" s="63">
        <f>B2415-C2415</f>
        <v>1861.0309989777998</v>
      </c>
    </row>
    <row r="2416" spans="1:6" ht="15">
      <c r="A2416" s="12" t="s">
        <v>19</v>
      </c>
      <c r="B2416" s="58"/>
      <c r="C2416" s="61"/>
      <c r="D2416" s="61"/>
      <c r="E2416" s="61"/>
      <c r="F2416" s="64"/>
    </row>
    <row r="2417" spans="1:6" ht="15.75" thickBot="1">
      <c r="A2417" s="13" t="s">
        <v>104</v>
      </c>
      <c r="B2417" s="59"/>
      <c r="C2417" s="62"/>
      <c r="D2417" s="62"/>
      <c r="E2417" s="62"/>
      <c r="F2417" s="65"/>
    </row>
    <row r="2418" spans="1:6" ht="15.75" thickBot="1">
      <c r="A2418" s="10" t="s">
        <v>20</v>
      </c>
      <c r="B2418" s="38">
        <f>SUM(B2398:B2417)</f>
        <v>155218.21999999997</v>
      </c>
      <c r="C2418" s="38">
        <f>SUM(C2398:C2417)</f>
        <v>108157.27767850901</v>
      </c>
      <c r="D2418" s="38">
        <f>SUM(D2398:D2417)</f>
        <v>109254.83999999998</v>
      </c>
      <c r="E2418" s="38">
        <f>SUM(E2398:E2417)</f>
        <v>45963.380000000005</v>
      </c>
      <c r="F2418" s="38">
        <f>SUM(F2398:F2417)</f>
        <v>47060.942321491006</v>
      </c>
    </row>
    <row r="2419" spans="2:6" ht="15.75" thickBot="1">
      <c r="B2419" s="40"/>
      <c r="C2419" s="40"/>
      <c r="D2419" s="40"/>
      <c r="E2419" s="40"/>
      <c r="F2419" s="40"/>
    </row>
    <row r="2420" spans="1:6" ht="15">
      <c r="A2420" s="69" t="s">
        <v>21</v>
      </c>
      <c r="B2420" s="72" t="s">
        <v>123</v>
      </c>
      <c r="C2420" s="73"/>
      <c r="D2420" s="73"/>
      <c r="E2420" s="73"/>
      <c r="F2420" s="74"/>
    </row>
    <row r="2421" spans="1:6" ht="15">
      <c r="A2421" s="70"/>
      <c r="B2421" s="75"/>
      <c r="C2421" s="76"/>
      <c r="D2421" s="76"/>
      <c r="E2421" s="76"/>
      <c r="F2421" s="77"/>
    </row>
    <row r="2422" spans="1:6" ht="30.75" thickBot="1">
      <c r="A2422" s="71"/>
      <c r="B2422" s="35" t="s">
        <v>0</v>
      </c>
      <c r="C2422" s="36" t="s">
        <v>1</v>
      </c>
      <c r="D2422" s="36" t="s">
        <v>22</v>
      </c>
      <c r="E2422" s="36" t="s">
        <v>23</v>
      </c>
      <c r="F2422" s="37" t="s">
        <v>2</v>
      </c>
    </row>
    <row r="2423" spans="1:6" ht="15">
      <c r="A2423" s="12" t="s">
        <v>3</v>
      </c>
      <c r="B2423" s="78">
        <v>12052.01</v>
      </c>
      <c r="C2423" s="79">
        <f>B2423*0.99240038</f>
        <v>11960.4193037638</v>
      </c>
      <c r="D2423" s="79">
        <v>8757.3</v>
      </c>
      <c r="E2423" s="79">
        <f>B2423-D2423</f>
        <v>3294.710000000001</v>
      </c>
      <c r="F2423" s="80">
        <f>B2423-C2423</f>
        <v>91.59069623620053</v>
      </c>
    </row>
    <row r="2424" spans="1:6" ht="15">
      <c r="A2424" s="12" t="s">
        <v>4</v>
      </c>
      <c r="B2424" s="58"/>
      <c r="C2424" s="61"/>
      <c r="D2424" s="61"/>
      <c r="E2424" s="61"/>
      <c r="F2424" s="64"/>
    </row>
    <row r="2425" spans="1:6" ht="15">
      <c r="A2425" s="13" t="s">
        <v>27</v>
      </c>
      <c r="B2425" s="66"/>
      <c r="C2425" s="67"/>
      <c r="D2425" s="67"/>
      <c r="E2425" s="67"/>
      <c r="F2425" s="68"/>
    </row>
    <row r="2426" spans="1:6" ht="15">
      <c r="A2426" s="14" t="s">
        <v>28</v>
      </c>
      <c r="B2426" s="48">
        <v>901.36</v>
      </c>
      <c r="C2426" s="51">
        <v>0</v>
      </c>
      <c r="D2426" s="51">
        <v>654.96</v>
      </c>
      <c r="E2426" s="51">
        <f>B2426-D2426</f>
        <v>246.39999999999998</v>
      </c>
      <c r="F2426" s="54">
        <f>B2426-C2426</f>
        <v>901.36</v>
      </c>
    </row>
    <row r="2427" spans="1:6" ht="15">
      <c r="A2427" s="15" t="s">
        <v>29</v>
      </c>
      <c r="B2427" s="49"/>
      <c r="C2427" s="52"/>
      <c r="D2427" s="52"/>
      <c r="E2427" s="52"/>
      <c r="F2427" s="55"/>
    </row>
    <row r="2428" spans="1:6" ht="15">
      <c r="A2428" s="16" t="s">
        <v>27</v>
      </c>
      <c r="B2428" s="50"/>
      <c r="C2428" s="53"/>
      <c r="D2428" s="53"/>
      <c r="E2428" s="53"/>
      <c r="F2428" s="56"/>
    </row>
    <row r="2429" spans="1:6" ht="15">
      <c r="A2429" s="11" t="s">
        <v>6</v>
      </c>
      <c r="B2429" s="57">
        <v>15881.6</v>
      </c>
      <c r="C2429" s="60">
        <v>2055.141</v>
      </c>
      <c r="D2429" s="60">
        <v>11539.97</v>
      </c>
      <c r="E2429" s="60">
        <f>B2429-D2429</f>
        <v>4341.630000000001</v>
      </c>
      <c r="F2429" s="63">
        <f>B2429-C2429</f>
        <v>13826.459</v>
      </c>
    </row>
    <row r="2430" spans="1:6" ht="15">
      <c r="A2430" s="12" t="s">
        <v>7</v>
      </c>
      <c r="B2430" s="58"/>
      <c r="C2430" s="61"/>
      <c r="D2430" s="61"/>
      <c r="E2430" s="61"/>
      <c r="F2430" s="64"/>
    </row>
    <row r="2431" spans="1:6" ht="15">
      <c r="A2431" s="13" t="s">
        <v>27</v>
      </c>
      <c r="B2431" s="66"/>
      <c r="C2431" s="67"/>
      <c r="D2431" s="67"/>
      <c r="E2431" s="67"/>
      <c r="F2431" s="68"/>
    </row>
    <row r="2432" spans="1:6" ht="15">
      <c r="A2432" s="14" t="s">
        <v>8</v>
      </c>
      <c r="B2432" s="48">
        <v>23315.44</v>
      </c>
      <c r="C2432" s="51">
        <v>127033.4</v>
      </c>
      <c r="D2432" s="51">
        <v>16941.58</v>
      </c>
      <c r="E2432" s="51">
        <f>B2432-D2432</f>
        <v>6373.859999999997</v>
      </c>
      <c r="F2432" s="54">
        <f>B2432-C2432</f>
        <v>-103717.95999999999</v>
      </c>
    </row>
    <row r="2433" spans="1:6" ht="15">
      <c r="A2433" s="16" t="s">
        <v>27</v>
      </c>
      <c r="B2433" s="50"/>
      <c r="C2433" s="53"/>
      <c r="D2433" s="53"/>
      <c r="E2433" s="53"/>
      <c r="F2433" s="56"/>
    </row>
    <row r="2434" spans="1:6" ht="15">
      <c r="A2434" s="11" t="s">
        <v>12</v>
      </c>
      <c r="B2434" s="57">
        <v>3154</v>
      </c>
      <c r="C2434" s="60">
        <f>B2434*0.99238655</f>
        <v>3129.9871786999997</v>
      </c>
      <c r="D2434" s="60">
        <v>2291.77</v>
      </c>
      <c r="E2434" s="60">
        <f>B2434-D2434</f>
        <v>862.23</v>
      </c>
      <c r="F2434" s="63">
        <f>B2434-C2434</f>
        <v>24.01282130000027</v>
      </c>
    </row>
    <row r="2435" spans="1:6" ht="15">
      <c r="A2435" s="12" t="s">
        <v>13</v>
      </c>
      <c r="B2435" s="58"/>
      <c r="C2435" s="61"/>
      <c r="D2435" s="61"/>
      <c r="E2435" s="61"/>
      <c r="F2435" s="64"/>
    </row>
    <row r="2436" spans="1:6" ht="15">
      <c r="A2436" s="13" t="s">
        <v>27</v>
      </c>
      <c r="B2436" s="66"/>
      <c r="C2436" s="67"/>
      <c r="D2436" s="67"/>
      <c r="E2436" s="67"/>
      <c r="F2436" s="68"/>
    </row>
    <row r="2437" spans="1:6" ht="15">
      <c r="A2437" s="17" t="s">
        <v>16</v>
      </c>
      <c r="B2437" s="48">
        <v>5406.67</v>
      </c>
      <c r="C2437" s="51">
        <f>B2437</f>
        <v>5406.67</v>
      </c>
      <c r="D2437" s="51">
        <v>3928.61</v>
      </c>
      <c r="E2437" s="51">
        <f>B2437-D2437</f>
        <v>1478.06</v>
      </c>
      <c r="F2437" s="54">
        <f>B2437-C2437</f>
        <v>0</v>
      </c>
    </row>
    <row r="2438" spans="1:6" ht="15">
      <c r="A2438" s="17" t="s">
        <v>17</v>
      </c>
      <c r="B2438" s="49"/>
      <c r="C2438" s="52"/>
      <c r="D2438" s="52"/>
      <c r="E2438" s="52"/>
      <c r="F2438" s="55"/>
    </row>
    <row r="2439" spans="1:6" ht="15">
      <c r="A2439" s="18" t="s">
        <v>27</v>
      </c>
      <c r="B2439" s="50"/>
      <c r="C2439" s="53"/>
      <c r="D2439" s="53"/>
      <c r="E2439" s="53"/>
      <c r="F2439" s="56"/>
    </row>
    <row r="2440" spans="1:6" ht="15">
      <c r="A2440" s="11" t="s">
        <v>18</v>
      </c>
      <c r="B2440" s="57">
        <v>7771.85</v>
      </c>
      <c r="C2440" s="60">
        <f>B2440*0.82310886</f>
        <v>6397.078593591001</v>
      </c>
      <c r="D2440" s="60">
        <v>5647.21</v>
      </c>
      <c r="E2440" s="60">
        <f>B2440-D2440</f>
        <v>2124.6400000000003</v>
      </c>
      <c r="F2440" s="63">
        <f>B2440-C2440</f>
        <v>1374.7714064089996</v>
      </c>
    </row>
    <row r="2441" spans="1:6" ht="15">
      <c r="A2441" s="12" t="s">
        <v>19</v>
      </c>
      <c r="B2441" s="58"/>
      <c r="C2441" s="61"/>
      <c r="D2441" s="61"/>
      <c r="E2441" s="61"/>
      <c r="F2441" s="64"/>
    </row>
    <row r="2442" spans="1:6" ht="15.75" thickBot="1">
      <c r="A2442" s="13" t="s">
        <v>27</v>
      </c>
      <c r="B2442" s="59"/>
      <c r="C2442" s="62"/>
      <c r="D2442" s="62"/>
      <c r="E2442" s="62"/>
      <c r="F2442" s="65"/>
    </row>
    <row r="2443" spans="1:6" ht="15.75" thickBot="1">
      <c r="A2443" s="10" t="s">
        <v>20</v>
      </c>
      <c r="B2443" s="38">
        <f>SUM(B2423:B2442)</f>
        <v>68482.93000000001</v>
      </c>
      <c r="C2443" s="38">
        <f>SUM(C2423:C2442)</f>
        <v>155982.6960760548</v>
      </c>
      <c r="D2443" s="38">
        <f>SUM(D2423:D2442)</f>
        <v>49761.399999999994</v>
      </c>
      <c r="E2443" s="38">
        <f>SUM(E2423:E2442)</f>
        <v>18721.53</v>
      </c>
      <c r="F2443" s="38">
        <f>SUM(F2423:F2442)</f>
        <v>-87499.7660760548</v>
      </c>
    </row>
    <row r="2444" spans="2:6" ht="15.75" thickBot="1">
      <c r="B2444" s="40"/>
      <c r="C2444" s="40"/>
      <c r="D2444" s="40"/>
      <c r="E2444" s="40"/>
      <c r="F2444" s="40"/>
    </row>
    <row r="2445" spans="1:6" ht="15">
      <c r="A2445" s="69" t="s">
        <v>21</v>
      </c>
      <c r="B2445" s="72" t="s">
        <v>124</v>
      </c>
      <c r="C2445" s="73"/>
      <c r="D2445" s="73"/>
      <c r="E2445" s="73"/>
      <c r="F2445" s="74"/>
    </row>
    <row r="2446" spans="1:6" ht="15">
      <c r="A2446" s="70"/>
      <c r="B2446" s="75"/>
      <c r="C2446" s="76"/>
      <c r="D2446" s="76"/>
      <c r="E2446" s="76"/>
      <c r="F2446" s="77"/>
    </row>
    <row r="2447" spans="1:6" ht="30.75" thickBot="1">
      <c r="A2447" s="71"/>
      <c r="B2447" s="35" t="s">
        <v>0</v>
      </c>
      <c r="C2447" s="36" t="s">
        <v>1</v>
      </c>
      <c r="D2447" s="36" t="s">
        <v>22</v>
      </c>
      <c r="E2447" s="36" t="s">
        <v>23</v>
      </c>
      <c r="F2447" s="37" t="s">
        <v>2</v>
      </c>
    </row>
    <row r="2448" spans="1:6" ht="15">
      <c r="A2448" s="12" t="s">
        <v>3</v>
      </c>
      <c r="B2448" s="78">
        <v>19426.4</v>
      </c>
      <c r="C2448" s="79">
        <f>B2448*0.99240038</f>
        <v>19278.766742032</v>
      </c>
      <c r="D2448" s="79">
        <v>13866.38</v>
      </c>
      <c r="E2448" s="79">
        <f>B2448-D2448</f>
        <v>5560.020000000002</v>
      </c>
      <c r="F2448" s="80">
        <f>B2448-C2448</f>
        <v>147.633257968002</v>
      </c>
    </row>
    <row r="2449" spans="1:6" ht="15">
      <c r="A2449" s="12" t="s">
        <v>4</v>
      </c>
      <c r="B2449" s="58"/>
      <c r="C2449" s="61"/>
      <c r="D2449" s="61"/>
      <c r="E2449" s="61"/>
      <c r="F2449" s="64"/>
    </row>
    <row r="2450" spans="1:6" ht="15">
      <c r="A2450" s="13" t="s">
        <v>27</v>
      </c>
      <c r="B2450" s="66"/>
      <c r="C2450" s="67"/>
      <c r="D2450" s="67"/>
      <c r="E2450" s="67"/>
      <c r="F2450" s="68"/>
    </row>
    <row r="2451" spans="1:6" ht="15">
      <c r="A2451" s="14" t="s">
        <v>28</v>
      </c>
      <c r="B2451" s="48">
        <v>1452.64</v>
      </c>
      <c r="C2451" s="51">
        <v>0</v>
      </c>
      <c r="D2451" s="51">
        <v>1036.9</v>
      </c>
      <c r="E2451" s="51">
        <f>B2451-D2451</f>
        <v>415.74</v>
      </c>
      <c r="F2451" s="54">
        <f>B2451-C2451</f>
        <v>1452.64</v>
      </c>
    </row>
    <row r="2452" spans="1:6" ht="15">
      <c r="A2452" s="15" t="s">
        <v>29</v>
      </c>
      <c r="B2452" s="49"/>
      <c r="C2452" s="52"/>
      <c r="D2452" s="52"/>
      <c r="E2452" s="52"/>
      <c r="F2452" s="55"/>
    </row>
    <row r="2453" spans="1:6" ht="15">
      <c r="A2453" s="16" t="s">
        <v>27</v>
      </c>
      <c r="B2453" s="50"/>
      <c r="C2453" s="53"/>
      <c r="D2453" s="53"/>
      <c r="E2453" s="53"/>
      <c r="F2453" s="56"/>
    </row>
    <row r="2454" spans="1:6" ht="15">
      <c r="A2454" s="11" t="s">
        <v>6</v>
      </c>
      <c r="B2454" s="57">
        <v>25599.19</v>
      </c>
      <c r="C2454" s="60">
        <v>19788.33</v>
      </c>
      <c r="D2454" s="60">
        <v>18272.45</v>
      </c>
      <c r="E2454" s="60">
        <f>B2454-D2454</f>
        <v>7326.739999999998</v>
      </c>
      <c r="F2454" s="63">
        <f>B2454-C2454</f>
        <v>5810.859999999997</v>
      </c>
    </row>
    <row r="2455" spans="1:6" ht="15">
      <c r="A2455" s="12" t="s">
        <v>7</v>
      </c>
      <c r="B2455" s="58"/>
      <c r="C2455" s="61"/>
      <c r="D2455" s="61"/>
      <c r="E2455" s="61"/>
      <c r="F2455" s="64"/>
    </row>
    <row r="2456" spans="1:6" ht="15">
      <c r="A2456" s="13" t="s">
        <v>27</v>
      </c>
      <c r="B2456" s="66"/>
      <c r="C2456" s="67"/>
      <c r="D2456" s="67"/>
      <c r="E2456" s="67"/>
      <c r="F2456" s="68"/>
    </row>
    <row r="2457" spans="1:6" ht="15">
      <c r="A2457" s="14" t="s">
        <v>8</v>
      </c>
      <c r="B2457" s="48">
        <v>37581.82</v>
      </c>
      <c r="C2457" s="51">
        <v>3805.63</v>
      </c>
      <c r="D2457" s="51">
        <v>26825.56</v>
      </c>
      <c r="E2457" s="51">
        <f>B2457-D2457</f>
        <v>10756.259999999998</v>
      </c>
      <c r="F2457" s="54">
        <f>B2457-C2457</f>
        <v>33776.19</v>
      </c>
    </row>
    <row r="2458" spans="1:6" ht="15">
      <c r="A2458" s="16" t="s">
        <v>27</v>
      </c>
      <c r="B2458" s="50"/>
      <c r="C2458" s="53"/>
      <c r="D2458" s="53"/>
      <c r="E2458" s="53"/>
      <c r="F2458" s="56"/>
    </row>
    <row r="2459" spans="1:6" ht="15">
      <c r="A2459" s="11" t="s">
        <v>12</v>
      </c>
      <c r="B2459" s="57">
        <v>5083.75</v>
      </c>
      <c r="C2459" s="60">
        <f>B2459*0.99238655</f>
        <v>5045.0451235625</v>
      </c>
      <c r="D2459" s="60">
        <v>3628.75</v>
      </c>
      <c r="E2459" s="60">
        <f>B2459-D2459</f>
        <v>1455</v>
      </c>
      <c r="F2459" s="63">
        <f>B2459-C2459</f>
        <v>38.70487643750039</v>
      </c>
    </row>
    <row r="2460" spans="1:6" ht="15">
      <c r="A2460" s="12" t="s">
        <v>13</v>
      </c>
      <c r="B2460" s="58"/>
      <c r="C2460" s="61"/>
      <c r="D2460" s="61"/>
      <c r="E2460" s="61"/>
      <c r="F2460" s="64"/>
    </row>
    <row r="2461" spans="1:6" ht="15">
      <c r="A2461" s="13" t="s">
        <v>27</v>
      </c>
      <c r="B2461" s="66"/>
      <c r="C2461" s="67"/>
      <c r="D2461" s="67"/>
      <c r="E2461" s="67"/>
      <c r="F2461" s="68"/>
    </row>
    <row r="2462" spans="1:6" ht="15">
      <c r="A2462" s="17" t="s">
        <v>16</v>
      </c>
      <c r="B2462" s="48">
        <v>8714.82</v>
      </c>
      <c r="C2462" s="51">
        <f>B2462</f>
        <v>8714.82</v>
      </c>
      <c r="D2462" s="51">
        <v>6220.58</v>
      </c>
      <c r="E2462" s="51">
        <f>B2462-D2462</f>
        <v>2494.24</v>
      </c>
      <c r="F2462" s="54">
        <f>B2462-C2462</f>
        <v>0</v>
      </c>
    </row>
    <row r="2463" spans="1:6" ht="15">
      <c r="A2463" s="17" t="s">
        <v>17</v>
      </c>
      <c r="B2463" s="49"/>
      <c r="C2463" s="52"/>
      <c r="D2463" s="52"/>
      <c r="E2463" s="52"/>
      <c r="F2463" s="55"/>
    </row>
    <row r="2464" spans="1:6" ht="15">
      <c r="A2464" s="18" t="s">
        <v>27</v>
      </c>
      <c r="B2464" s="50"/>
      <c r="C2464" s="53"/>
      <c r="D2464" s="53"/>
      <c r="E2464" s="53"/>
      <c r="F2464" s="56"/>
    </row>
    <row r="2465" spans="1:6" ht="15">
      <c r="A2465" s="11" t="s">
        <v>18</v>
      </c>
      <c r="B2465" s="57">
        <v>12527.67</v>
      </c>
      <c r="C2465" s="60">
        <f>B2465*0.82310886</f>
        <v>10311.6361721562</v>
      </c>
      <c r="D2465" s="60">
        <v>8942.11</v>
      </c>
      <c r="E2465" s="60">
        <f>B2465-D2465</f>
        <v>3585.5599999999995</v>
      </c>
      <c r="F2465" s="63">
        <f>B2465-C2465</f>
        <v>2216.0338278437994</v>
      </c>
    </row>
    <row r="2466" spans="1:6" ht="15">
      <c r="A2466" s="12" t="s">
        <v>19</v>
      </c>
      <c r="B2466" s="58"/>
      <c r="C2466" s="61"/>
      <c r="D2466" s="61"/>
      <c r="E2466" s="61"/>
      <c r="F2466" s="64"/>
    </row>
    <row r="2467" spans="1:6" ht="15.75" thickBot="1">
      <c r="A2467" s="13" t="s">
        <v>27</v>
      </c>
      <c r="B2467" s="59"/>
      <c r="C2467" s="62"/>
      <c r="D2467" s="62"/>
      <c r="E2467" s="62"/>
      <c r="F2467" s="65"/>
    </row>
    <row r="2468" spans="1:6" ht="15.75" thickBot="1">
      <c r="A2468" s="10" t="s">
        <v>20</v>
      </c>
      <c r="B2468" s="38">
        <f>SUM(B2448:B2467)</f>
        <v>110386.29</v>
      </c>
      <c r="C2468" s="38">
        <f>SUM(C2448:C2467)</f>
        <v>66944.2280377507</v>
      </c>
      <c r="D2468" s="38">
        <f>SUM(D2448:D2467)</f>
        <v>78792.73</v>
      </c>
      <c r="E2468" s="38">
        <f>SUM(E2448:E2467)</f>
        <v>31593.559999999998</v>
      </c>
      <c r="F2468" s="38">
        <f>SUM(F2448:F2467)</f>
        <v>43442.0619622493</v>
      </c>
    </row>
    <row r="2469" spans="2:6" ht="15.75" thickBot="1">
      <c r="B2469" s="40"/>
      <c r="C2469" s="40"/>
      <c r="D2469" s="40"/>
      <c r="E2469" s="40"/>
      <c r="F2469" s="40"/>
    </row>
    <row r="2470" spans="1:6" ht="15">
      <c r="A2470" s="69" t="s">
        <v>21</v>
      </c>
      <c r="B2470" s="72" t="s">
        <v>125</v>
      </c>
      <c r="C2470" s="73"/>
      <c r="D2470" s="73"/>
      <c r="E2470" s="73"/>
      <c r="F2470" s="74"/>
    </row>
    <row r="2471" spans="1:6" ht="15">
      <c r="A2471" s="70"/>
      <c r="B2471" s="75"/>
      <c r="C2471" s="76"/>
      <c r="D2471" s="76"/>
      <c r="E2471" s="76"/>
      <c r="F2471" s="77"/>
    </row>
    <row r="2472" spans="1:6" ht="30.75" thickBot="1">
      <c r="A2472" s="71"/>
      <c r="B2472" s="35" t="s">
        <v>0</v>
      </c>
      <c r="C2472" s="36" t="s">
        <v>1</v>
      </c>
      <c r="D2472" s="36" t="s">
        <v>22</v>
      </c>
      <c r="E2472" s="36" t="s">
        <v>23</v>
      </c>
      <c r="F2472" s="37" t="s">
        <v>2</v>
      </c>
    </row>
    <row r="2473" spans="1:6" ht="15">
      <c r="A2473" s="12" t="s">
        <v>3</v>
      </c>
      <c r="B2473" s="78">
        <v>19426.4</v>
      </c>
      <c r="C2473" s="79">
        <f>B2473*0.99240038</f>
        <v>19278.766742032</v>
      </c>
      <c r="D2473" s="79">
        <v>13866.38</v>
      </c>
      <c r="E2473" s="79">
        <f>B2473-D2473</f>
        <v>5560.020000000002</v>
      </c>
      <c r="F2473" s="80">
        <f>B2473-C2473</f>
        <v>147.633257968002</v>
      </c>
    </row>
    <row r="2474" spans="1:6" ht="15">
      <c r="A2474" s="12" t="s">
        <v>4</v>
      </c>
      <c r="B2474" s="58"/>
      <c r="C2474" s="61"/>
      <c r="D2474" s="61"/>
      <c r="E2474" s="61"/>
      <c r="F2474" s="64"/>
    </row>
    <row r="2475" spans="1:6" ht="15">
      <c r="A2475" s="13" t="s">
        <v>27</v>
      </c>
      <c r="B2475" s="66"/>
      <c r="C2475" s="67"/>
      <c r="D2475" s="67"/>
      <c r="E2475" s="67"/>
      <c r="F2475" s="68"/>
    </row>
    <row r="2476" spans="1:6" ht="15">
      <c r="A2476" s="14" t="s">
        <v>28</v>
      </c>
      <c r="B2476" s="48">
        <v>1452.64</v>
      </c>
      <c r="C2476" s="51">
        <v>0</v>
      </c>
      <c r="D2476" s="51">
        <v>1036.9</v>
      </c>
      <c r="E2476" s="51">
        <f>B2476-D2476</f>
        <v>415.74</v>
      </c>
      <c r="F2476" s="54">
        <f>B2476-C2476</f>
        <v>1452.64</v>
      </c>
    </row>
    <row r="2477" spans="1:6" ht="15">
      <c r="A2477" s="15" t="s">
        <v>29</v>
      </c>
      <c r="B2477" s="49"/>
      <c r="C2477" s="52"/>
      <c r="D2477" s="52"/>
      <c r="E2477" s="52"/>
      <c r="F2477" s="55"/>
    </row>
    <row r="2478" spans="1:6" ht="15">
      <c r="A2478" s="16" t="s">
        <v>27</v>
      </c>
      <c r="B2478" s="50"/>
      <c r="C2478" s="53"/>
      <c r="D2478" s="53"/>
      <c r="E2478" s="53"/>
      <c r="F2478" s="56"/>
    </row>
    <row r="2479" spans="1:6" ht="15">
      <c r="A2479" s="11" t="s">
        <v>6</v>
      </c>
      <c r="B2479" s="57">
        <v>25599.19</v>
      </c>
      <c r="C2479" s="60">
        <v>11860.77</v>
      </c>
      <c r="D2479" s="60">
        <v>18272.45</v>
      </c>
      <c r="E2479" s="60">
        <f>B2479-D2479</f>
        <v>7326.739999999998</v>
      </c>
      <c r="F2479" s="63">
        <f>B2479-C2479</f>
        <v>13738.419999999998</v>
      </c>
    </row>
    <row r="2480" spans="1:6" ht="15">
      <c r="A2480" s="12" t="s">
        <v>7</v>
      </c>
      <c r="B2480" s="58"/>
      <c r="C2480" s="61"/>
      <c r="D2480" s="61"/>
      <c r="E2480" s="61"/>
      <c r="F2480" s="64"/>
    </row>
    <row r="2481" spans="1:6" ht="15">
      <c r="A2481" s="13" t="s">
        <v>27</v>
      </c>
      <c r="B2481" s="66"/>
      <c r="C2481" s="67"/>
      <c r="D2481" s="67"/>
      <c r="E2481" s="67"/>
      <c r="F2481" s="68"/>
    </row>
    <row r="2482" spans="1:6" ht="15">
      <c r="A2482" s="14" t="s">
        <v>8</v>
      </c>
      <c r="B2482" s="48">
        <v>37581.82</v>
      </c>
      <c r="C2482" s="51">
        <v>1853.46</v>
      </c>
      <c r="D2482" s="51">
        <v>26825.56</v>
      </c>
      <c r="E2482" s="51">
        <f>B2482-D2482</f>
        <v>10756.259999999998</v>
      </c>
      <c r="F2482" s="54">
        <f>B2482-C2482</f>
        <v>35728.36</v>
      </c>
    </row>
    <row r="2483" spans="1:6" ht="15">
      <c r="A2483" s="16" t="s">
        <v>27</v>
      </c>
      <c r="B2483" s="50"/>
      <c r="C2483" s="53"/>
      <c r="D2483" s="53"/>
      <c r="E2483" s="53"/>
      <c r="F2483" s="56"/>
    </row>
    <row r="2484" spans="1:6" ht="15">
      <c r="A2484" s="11" t="s">
        <v>12</v>
      </c>
      <c r="B2484" s="57">
        <v>5083.75</v>
      </c>
      <c r="C2484" s="60">
        <f>B2484*0.99238655</f>
        <v>5045.0451235625</v>
      </c>
      <c r="D2484" s="60">
        <v>3628.75</v>
      </c>
      <c r="E2484" s="60">
        <f>B2484-D2484</f>
        <v>1455</v>
      </c>
      <c r="F2484" s="63">
        <f>B2484-C2484</f>
        <v>38.70487643750039</v>
      </c>
    </row>
    <row r="2485" spans="1:6" ht="15">
      <c r="A2485" s="12" t="s">
        <v>13</v>
      </c>
      <c r="B2485" s="58"/>
      <c r="C2485" s="61"/>
      <c r="D2485" s="61"/>
      <c r="E2485" s="61"/>
      <c r="F2485" s="64"/>
    </row>
    <row r="2486" spans="1:6" ht="15">
      <c r="A2486" s="13" t="s">
        <v>27</v>
      </c>
      <c r="B2486" s="66"/>
      <c r="C2486" s="67"/>
      <c r="D2486" s="67"/>
      <c r="E2486" s="67"/>
      <c r="F2486" s="68"/>
    </row>
    <row r="2487" spans="1:6" ht="15">
      <c r="A2487" s="17" t="s">
        <v>16</v>
      </c>
      <c r="B2487" s="48">
        <v>8714.82</v>
      </c>
      <c r="C2487" s="51">
        <f>B2487</f>
        <v>8714.82</v>
      </c>
      <c r="D2487" s="51">
        <v>6220.58</v>
      </c>
      <c r="E2487" s="51">
        <f>B2487-D2487</f>
        <v>2494.24</v>
      </c>
      <c r="F2487" s="54">
        <f>B2487-C2487</f>
        <v>0</v>
      </c>
    </row>
    <row r="2488" spans="1:6" ht="15">
      <c r="A2488" s="17" t="s">
        <v>17</v>
      </c>
      <c r="B2488" s="49"/>
      <c r="C2488" s="52"/>
      <c r="D2488" s="52"/>
      <c r="E2488" s="52"/>
      <c r="F2488" s="55"/>
    </row>
    <row r="2489" spans="1:6" ht="15">
      <c r="A2489" s="18" t="s">
        <v>27</v>
      </c>
      <c r="B2489" s="50"/>
      <c r="C2489" s="53"/>
      <c r="D2489" s="53"/>
      <c r="E2489" s="53"/>
      <c r="F2489" s="56"/>
    </row>
    <row r="2490" spans="1:6" ht="15">
      <c r="A2490" s="11" t="s">
        <v>18</v>
      </c>
      <c r="B2490" s="57">
        <v>12527.67</v>
      </c>
      <c r="C2490" s="60">
        <f>B2490*0.82310886</f>
        <v>10311.6361721562</v>
      </c>
      <c r="D2490" s="60">
        <v>8942.11</v>
      </c>
      <c r="E2490" s="60">
        <f>B2490-D2490</f>
        <v>3585.5599999999995</v>
      </c>
      <c r="F2490" s="63">
        <f>B2490-C2490</f>
        <v>2216.0338278437994</v>
      </c>
    </row>
    <row r="2491" spans="1:6" ht="15">
      <c r="A2491" s="12" t="s">
        <v>19</v>
      </c>
      <c r="B2491" s="58"/>
      <c r="C2491" s="61"/>
      <c r="D2491" s="61"/>
      <c r="E2491" s="61"/>
      <c r="F2491" s="64"/>
    </row>
    <row r="2492" spans="1:6" ht="15.75" thickBot="1">
      <c r="A2492" s="13" t="s">
        <v>27</v>
      </c>
      <c r="B2492" s="59"/>
      <c r="C2492" s="62"/>
      <c r="D2492" s="62"/>
      <c r="E2492" s="62"/>
      <c r="F2492" s="65"/>
    </row>
    <row r="2493" spans="1:6" ht="15.75" thickBot="1">
      <c r="A2493" s="10" t="s">
        <v>20</v>
      </c>
      <c r="B2493" s="38">
        <f>SUM(B2473:B2492)</f>
        <v>110386.29</v>
      </c>
      <c r="C2493" s="38">
        <f>SUM(C2473:C2492)</f>
        <v>57064.4980377507</v>
      </c>
      <c r="D2493" s="38">
        <f>SUM(D2473:D2492)</f>
        <v>78792.73</v>
      </c>
      <c r="E2493" s="38">
        <f>SUM(E2473:E2492)</f>
        <v>31593.559999999998</v>
      </c>
      <c r="F2493" s="38">
        <f>SUM(F2473:F2492)</f>
        <v>53321.7919622493</v>
      </c>
    </row>
    <row r="2494" spans="2:6" ht="15.75" thickBot="1">
      <c r="B2494" s="40"/>
      <c r="C2494" s="40"/>
      <c r="D2494" s="40"/>
      <c r="E2494" s="40"/>
      <c r="F2494" s="40"/>
    </row>
    <row r="2495" spans="1:6" ht="15">
      <c r="A2495" s="69" t="s">
        <v>21</v>
      </c>
      <c r="B2495" s="72" t="s">
        <v>126</v>
      </c>
      <c r="C2495" s="73"/>
      <c r="D2495" s="73"/>
      <c r="E2495" s="73"/>
      <c r="F2495" s="74"/>
    </row>
    <row r="2496" spans="1:6" ht="15">
      <c r="A2496" s="70"/>
      <c r="B2496" s="75"/>
      <c r="C2496" s="76"/>
      <c r="D2496" s="76"/>
      <c r="E2496" s="76"/>
      <c r="F2496" s="77"/>
    </row>
    <row r="2497" spans="1:6" ht="30.75" thickBot="1">
      <c r="A2497" s="71"/>
      <c r="B2497" s="35" t="s">
        <v>0</v>
      </c>
      <c r="C2497" s="36" t="s">
        <v>1</v>
      </c>
      <c r="D2497" s="36" t="s">
        <v>22</v>
      </c>
      <c r="E2497" s="36" t="s">
        <v>23</v>
      </c>
      <c r="F2497" s="37" t="s">
        <v>2</v>
      </c>
    </row>
    <row r="2498" spans="1:6" ht="15">
      <c r="A2498" s="12" t="s">
        <v>3</v>
      </c>
      <c r="B2498" s="78">
        <v>11655.7</v>
      </c>
      <c r="C2498" s="79">
        <f>B2498*0.99240038</f>
        <v>11567.121109166</v>
      </c>
      <c r="D2498" s="79">
        <v>8289.75</v>
      </c>
      <c r="E2498" s="79">
        <f>B2498-D2498</f>
        <v>3365.9500000000007</v>
      </c>
      <c r="F2498" s="80">
        <f>B2498-C2498</f>
        <v>88.57889083400005</v>
      </c>
    </row>
    <row r="2499" spans="1:6" ht="15">
      <c r="A2499" s="12" t="s">
        <v>4</v>
      </c>
      <c r="B2499" s="58"/>
      <c r="C2499" s="61"/>
      <c r="D2499" s="61"/>
      <c r="E2499" s="61"/>
      <c r="F2499" s="64"/>
    </row>
    <row r="2500" spans="1:6" ht="15">
      <c r="A2500" s="13" t="s">
        <v>27</v>
      </c>
      <c r="B2500" s="66"/>
      <c r="C2500" s="67"/>
      <c r="D2500" s="67"/>
      <c r="E2500" s="67"/>
      <c r="F2500" s="68"/>
    </row>
    <row r="2501" spans="1:6" ht="15">
      <c r="A2501" s="14" t="s">
        <v>28</v>
      </c>
      <c r="B2501" s="48">
        <v>871.61</v>
      </c>
      <c r="C2501" s="51">
        <v>0</v>
      </c>
      <c r="D2501" s="51">
        <v>619.92</v>
      </c>
      <c r="E2501" s="51">
        <f>B2501-D2501</f>
        <v>251.69000000000005</v>
      </c>
      <c r="F2501" s="54">
        <f>B2501-C2501</f>
        <v>871.61</v>
      </c>
    </row>
    <row r="2502" spans="1:6" ht="15">
      <c r="A2502" s="15" t="s">
        <v>29</v>
      </c>
      <c r="B2502" s="49"/>
      <c r="C2502" s="52"/>
      <c r="D2502" s="52"/>
      <c r="E2502" s="52"/>
      <c r="F2502" s="55"/>
    </row>
    <row r="2503" spans="1:6" ht="15">
      <c r="A2503" s="16" t="s">
        <v>27</v>
      </c>
      <c r="B2503" s="50"/>
      <c r="C2503" s="53"/>
      <c r="D2503" s="53"/>
      <c r="E2503" s="53"/>
      <c r="F2503" s="56"/>
    </row>
    <row r="2504" spans="1:6" ht="15">
      <c r="A2504" s="11" t="s">
        <v>6</v>
      </c>
      <c r="B2504" s="57">
        <v>15359.16</v>
      </c>
      <c r="C2504" s="60">
        <v>9481.817</v>
      </c>
      <c r="D2504" s="60">
        <v>10923.69</v>
      </c>
      <c r="E2504" s="60">
        <f>B2504-D2504</f>
        <v>4435.469999999999</v>
      </c>
      <c r="F2504" s="63">
        <f>B2504-C2504</f>
        <v>5877.343000000001</v>
      </c>
    </row>
    <row r="2505" spans="1:6" ht="15">
      <c r="A2505" s="12" t="s">
        <v>7</v>
      </c>
      <c r="B2505" s="58"/>
      <c r="C2505" s="61"/>
      <c r="D2505" s="61"/>
      <c r="E2505" s="61"/>
      <c r="F2505" s="64"/>
    </row>
    <row r="2506" spans="1:6" ht="15">
      <c r="A2506" s="13" t="s">
        <v>27</v>
      </c>
      <c r="B2506" s="66"/>
      <c r="C2506" s="67"/>
      <c r="D2506" s="67"/>
      <c r="E2506" s="67"/>
      <c r="F2506" s="68"/>
    </row>
    <row r="2507" spans="1:6" ht="15">
      <c r="A2507" s="14" t="s">
        <v>8</v>
      </c>
      <c r="B2507" s="48">
        <v>22548.8</v>
      </c>
      <c r="C2507" s="51">
        <v>3393.07</v>
      </c>
      <c r="D2507" s="51">
        <v>16037.11</v>
      </c>
      <c r="E2507" s="51">
        <f>B2507-D2507</f>
        <v>6511.689999999999</v>
      </c>
      <c r="F2507" s="54">
        <f>B2507-C2507</f>
        <v>19155.73</v>
      </c>
    </row>
    <row r="2508" spans="1:6" ht="15">
      <c r="A2508" s="16" t="s">
        <v>27</v>
      </c>
      <c r="B2508" s="50"/>
      <c r="C2508" s="53"/>
      <c r="D2508" s="53"/>
      <c r="E2508" s="53"/>
      <c r="F2508" s="56"/>
    </row>
    <row r="2509" spans="1:6" ht="15">
      <c r="A2509" s="11" t="s">
        <v>12</v>
      </c>
      <c r="B2509" s="57">
        <v>3050.17</v>
      </c>
      <c r="C2509" s="60">
        <f>B2509*0.99238655</f>
        <v>3026.9476832135</v>
      </c>
      <c r="D2509" s="60">
        <v>2169.34</v>
      </c>
      <c r="E2509" s="60">
        <f>B2509-D2509</f>
        <v>880.8299999999999</v>
      </c>
      <c r="F2509" s="63">
        <f>B2509-C2509</f>
        <v>23.22231678649996</v>
      </c>
    </row>
    <row r="2510" spans="1:6" ht="15">
      <c r="A2510" s="12" t="s">
        <v>13</v>
      </c>
      <c r="B2510" s="58"/>
      <c r="C2510" s="61"/>
      <c r="D2510" s="61"/>
      <c r="E2510" s="61"/>
      <c r="F2510" s="64"/>
    </row>
    <row r="2511" spans="1:6" ht="15">
      <c r="A2511" s="13" t="s">
        <v>27</v>
      </c>
      <c r="B2511" s="66"/>
      <c r="C2511" s="67"/>
      <c r="D2511" s="67"/>
      <c r="E2511" s="67"/>
      <c r="F2511" s="68"/>
    </row>
    <row r="2512" spans="1:6" ht="15">
      <c r="A2512" s="17" t="s">
        <v>16</v>
      </c>
      <c r="B2512" s="48">
        <v>5228.73</v>
      </c>
      <c r="C2512" s="51">
        <f>B2512</f>
        <v>5228.73</v>
      </c>
      <c r="D2512" s="51">
        <v>3718.76</v>
      </c>
      <c r="E2512" s="51">
        <f>B2512-D2512</f>
        <v>1509.9699999999993</v>
      </c>
      <c r="F2512" s="54">
        <f>B2512-C2512</f>
        <v>0</v>
      </c>
    </row>
    <row r="2513" spans="1:6" ht="15">
      <c r="A2513" s="17" t="s">
        <v>17</v>
      </c>
      <c r="B2513" s="49"/>
      <c r="C2513" s="52"/>
      <c r="D2513" s="52"/>
      <c r="E2513" s="52"/>
      <c r="F2513" s="55"/>
    </row>
    <row r="2514" spans="1:6" ht="15">
      <c r="A2514" s="18" t="s">
        <v>27</v>
      </c>
      <c r="B2514" s="50"/>
      <c r="C2514" s="53"/>
      <c r="D2514" s="53"/>
      <c r="E2514" s="53"/>
      <c r="F2514" s="56"/>
    </row>
    <row r="2515" spans="1:6" ht="15">
      <c r="A2515" s="11" t="s">
        <v>18</v>
      </c>
      <c r="B2515" s="57">
        <v>7516.61</v>
      </c>
      <c r="C2515" s="60">
        <f>B2515*0.82310886</f>
        <v>6186.9882881646</v>
      </c>
      <c r="D2515" s="60">
        <v>5345.93</v>
      </c>
      <c r="E2515" s="60">
        <f>B2515-D2515</f>
        <v>2170.6799999999994</v>
      </c>
      <c r="F2515" s="63">
        <f>B2515-C2515</f>
        <v>1329.6217118353998</v>
      </c>
    </row>
    <row r="2516" spans="1:6" ht="15">
      <c r="A2516" s="12" t="s">
        <v>19</v>
      </c>
      <c r="B2516" s="58"/>
      <c r="C2516" s="61"/>
      <c r="D2516" s="61"/>
      <c r="E2516" s="61"/>
      <c r="F2516" s="64"/>
    </row>
    <row r="2517" spans="1:6" ht="15.75" thickBot="1">
      <c r="A2517" s="13" t="s">
        <v>27</v>
      </c>
      <c r="B2517" s="59"/>
      <c r="C2517" s="62"/>
      <c r="D2517" s="62"/>
      <c r="E2517" s="62"/>
      <c r="F2517" s="65"/>
    </row>
    <row r="2518" spans="1:6" ht="15.75" thickBot="1">
      <c r="A2518" s="10" t="s">
        <v>20</v>
      </c>
      <c r="B2518" s="38">
        <f>SUM(B2498:B2517)</f>
        <v>66230.78</v>
      </c>
      <c r="C2518" s="38">
        <f>SUM(C2498:C2517)</f>
        <v>38884.6740805441</v>
      </c>
      <c r="D2518" s="38">
        <f>SUM(D2498:D2517)</f>
        <v>47104.5</v>
      </c>
      <c r="E2518" s="38">
        <f>SUM(E2498:E2517)</f>
        <v>19126.28</v>
      </c>
      <c r="F2518" s="38">
        <f>SUM(F2498:F2517)</f>
        <v>27346.105919455902</v>
      </c>
    </row>
    <row r="2519" spans="2:6" ht="15.75" thickBot="1">
      <c r="B2519" s="40"/>
      <c r="C2519" s="40"/>
      <c r="D2519" s="40"/>
      <c r="E2519" s="40"/>
      <c r="F2519" s="40"/>
    </row>
    <row r="2520" spans="1:6" ht="15">
      <c r="A2520" s="69" t="s">
        <v>21</v>
      </c>
      <c r="B2520" s="72" t="s">
        <v>127</v>
      </c>
      <c r="C2520" s="73"/>
      <c r="D2520" s="73"/>
      <c r="E2520" s="73"/>
      <c r="F2520" s="74"/>
    </row>
    <row r="2521" spans="1:6" ht="15">
      <c r="A2521" s="70"/>
      <c r="B2521" s="75"/>
      <c r="C2521" s="76"/>
      <c r="D2521" s="76"/>
      <c r="E2521" s="76"/>
      <c r="F2521" s="77"/>
    </row>
    <row r="2522" spans="1:6" ht="30.75" thickBot="1">
      <c r="A2522" s="71"/>
      <c r="B2522" s="35" t="s">
        <v>0</v>
      </c>
      <c r="C2522" s="36" t="s">
        <v>1</v>
      </c>
      <c r="D2522" s="36" t="s">
        <v>22</v>
      </c>
      <c r="E2522" s="36" t="s">
        <v>23</v>
      </c>
      <c r="F2522" s="37" t="s">
        <v>2</v>
      </c>
    </row>
    <row r="2523" spans="1:6" ht="15">
      <c r="A2523" s="12" t="s">
        <v>3</v>
      </c>
      <c r="B2523" s="78">
        <f>39992.75+45.29</f>
        <v>40038.04</v>
      </c>
      <c r="C2523" s="79">
        <f>B2523*0.99240038</f>
        <v>39733.7661104552</v>
      </c>
      <c r="D2523" s="79">
        <f>26922.99+53.69</f>
        <v>26976.68</v>
      </c>
      <c r="E2523" s="79">
        <f>B2523-D2523</f>
        <v>13061.36</v>
      </c>
      <c r="F2523" s="80">
        <f>B2523-C2523</f>
        <v>304.2738895447983</v>
      </c>
    </row>
    <row r="2524" spans="1:6" ht="15">
      <c r="A2524" s="12" t="s">
        <v>4</v>
      </c>
      <c r="B2524" s="58"/>
      <c r="C2524" s="61"/>
      <c r="D2524" s="61"/>
      <c r="E2524" s="61"/>
      <c r="F2524" s="64"/>
    </row>
    <row r="2525" spans="1:6" ht="15">
      <c r="A2525" s="13" t="s">
        <v>105</v>
      </c>
      <c r="B2525" s="66"/>
      <c r="C2525" s="67"/>
      <c r="D2525" s="67"/>
      <c r="E2525" s="67"/>
      <c r="F2525" s="68"/>
    </row>
    <row r="2526" spans="1:6" ht="15">
      <c r="A2526" s="32" t="s">
        <v>9</v>
      </c>
      <c r="B2526" s="133">
        <v>536698.28</v>
      </c>
      <c r="C2526" s="134">
        <v>533785.98</v>
      </c>
      <c r="D2526" s="134">
        <v>329280.02</v>
      </c>
      <c r="E2526" s="134">
        <f>B2526-D2526</f>
        <v>207418.26</v>
      </c>
      <c r="F2526" s="135">
        <f>B2526-C2526</f>
        <v>2912.3000000000466</v>
      </c>
    </row>
    <row r="2527" spans="1:6" ht="15">
      <c r="A2527" s="33" t="s">
        <v>10</v>
      </c>
      <c r="B2527" s="133"/>
      <c r="C2527" s="134"/>
      <c r="D2527" s="134"/>
      <c r="E2527" s="134"/>
      <c r="F2527" s="135"/>
    </row>
    <row r="2528" spans="1:6" ht="15">
      <c r="A2528" s="34" t="s">
        <v>11</v>
      </c>
      <c r="B2528" s="133"/>
      <c r="C2528" s="134"/>
      <c r="D2528" s="134"/>
      <c r="E2528" s="134"/>
      <c r="F2528" s="135"/>
    </row>
    <row r="2529" spans="1:6" ht="15">
      <c r="A2529" s="11" t="s">
        <v>6</v>
      </c>
      <c r="B2529" s="58">
        <v>62227.92</v>
      </c>
      <c r="C2529" s="61">
        <v>89344.27</v>
      </c>
      <c r="D2529" s="61">
        <v>41880.56</v>
      </c>
      <c r="E2529" s="61">
        <f>B2529-D2529</f>
        <v>20347.36</v>
      </c>
      <c r="F2529" s="64">
        <f>B2529-C2529</f>
        <v>-27116.350000000006</v>
      </c>
    </row>
    <row r="2530" spans="1:6" ht="15">
      <c r="A2530" s="12" t="s">
        <v>7</v>
      </c>
      <c r="B2530" s="58"/>
      <c r="C2530" s="61"/>
      <c r="D2530" s="61"/>
      <c r="E2530" s="61"/>
      <c r="F2530" s="64"/>
    </row>
    <row r="2531" spans="1:6" ht="15">
      <c r="A2531" s="13" t="s">
        <v>104</v>
      </c>
      <c r="B2531" s="66"/>
      <c r="C2531" s="67"/>
      <c r="D2531" s="67"/>
      <c r="E2531" s="67"/>
      <c r="F2531" s="68"/>
    </row>
    <row r="2532" spans="1:6" ht="15">
      <c r="A2532" s="14" t="s">
        <v>8</v>
      </c>
      <c r="B2532" s="48">
        <v>130885.03</v>
      </c>
      <c r="C2532" s="51">
        <v>2217.632</v>
      </c>
      <c r="D2532" s="51">
        <v>88111.3</v>
      </c>
      <c r="E2532" s="51">
        <f>B2532-D2532</f>
        <v>42773.729999999996</v>
      </c>
      <c r="F2532" s="54">
        <f>B2532-C2532</f>
        <v>128667.398</v>
      </c>
    </row>
    <row r="2533" spans="1:6" ht="15">
      <c r="A2533" s="16" t="s">
        <v>104</v>
      </c>
      <c r="B2533" s="50"/>
      <c r="C2533" s="53"/>
      <c r="D2533" s="53"/>
      <c r="E2533" s="53"/>
      <c r="F2533" s="56"/>
    </row>
    <row r="2534" spans="1:6" ht="15">
      <c r="A2534" s="11" t="s">
        <v>12</v>
      </c>
      <c r="B2534" s="57">
        <v>12725.12</v>
      </c>
      <c r="C2534" s="60">
        <f>B2534*0.99238655</f>
        <v>12628.237935136001</v>
      </c>
      <c r="D2534" s="60">
        <v>8566.59</v>
      </c>
      <c r="E2534" s="60">
        <f>B2534-D2534</f>
        <v>4158.530000000001</v>
      </c>
      <c r="F2534" s="63">
        <f>B2534-C2534</f>
        <v>96.8820648639994</v>
      </c>
    </row>
    <row r="2535" spans="1:6" ht="15">
      <c r="A2535" s="12" t="s">
        <v>13</v>
      </c>
      <c r="B2535" s="58"/>
      <c r="C2535" s="61"/>
      <c r="D2535" s="61"/>
      <c r="E2535" s="61"/>
      <c r="F2535" s="64"/>
    </row>
    <row r="2536" spans="1:6" ht="15">
      <c r="A2536" s="13" t="s">
        <v>104</v>
      </c>
      <c r="B2536" s="66"/>
      <c r="C2536" s="67"/>
      <c r="D2536" s="67"/>
      <c r="E2536" s="67"/>
      <c r="F2536" s="68"/>
    </row>
    <row r="2537" spans="1:6" ht="15">
      <c r="A2537" s="32" t="s">
        <v>14</v>
      </c>
      <c r="B2537" s="48">
        <v>163606.04</v>
      </c>
      <c r="C2537" s="127">
        <f>B2537*0.99184561</f>
        <v>162271.9325434844</v>
      </c>
      <c r="D2537" s="127">
        <v>110138.91</v>
      </c>
      <c r="E2537" s="127">
        <f>B2537-D2537</f>
        <v>53467.130000000005</v>
      </c>
      <c r="F2537" s="130">
        <f>B2537-C2537</f>
        <v>1334.1074565156014</v>
      </c>
    </row>
    <row r="2538" spans="1:6" ht="15">
      <c r="A2538" s="33" t="s">
        <v>15</v>
      </c>
      <c r="B2538" s="49"/>
      <c r="C2538" s="128"/>
      <c r="D2538" s="128"/>
      <c r="E2538" s="128"/>
      <c r="F2538" s="131"/>
    </row>
    <row r="2539" spans="1:6" ht="15">
      <c r="A2539" s="34" t="s">
        <v>100</v>
      </c>
      <c r="B2539" s="50"/>
      <c r="C2539" s="129"/>
      <c r="D2539" s="129"/>
      <c r="E2539" s="129"/>
      <c r="F2539" s="132"/>
    </row>
    <row r="2540" spans="1:6" ht="15">
      <c r="A2540" s="21" t="s">
        <v>16</v>
      </c>
      <c r="B2540" s="57">
        <v>21814.24</v>
      </c>
      <c r="C2540" s="60">
        <f>B2540</f>
        <v>21814.24</v>
      </c>
      <c r="D2540" s="60">
        <v>14685.29</v>
      </c>
      <c r="E2540" s="60">
        <f>B2540-D2540</f>
        <v>7128.950000000001</v>
      </c>
      <c r="F2540" s="63">
        <f>B2540-C2540</f>
        <v>0</v>
      </c>
    </row>
    <row r="2541" spans="1:6" ht="15">
      <c r="A2541" s="21" t="s">
        <v>17</v>
      </c>
      <c r="B2541" s="58"/>
      <c r="C2541" s="61"/>
      <c r="D2541" s="61"/>
      <c r="E2541" s="61"/>
      <c r="F2541" s="64"/>
    </row>
    <row r="2542" spans="1:6" ht="15">
      <c r="A2542" s="22" t="s">
        <v>104</v>
      </c>
      <c r="B2542" s="66"/>
      <c r="C2542" s="67"/>
      <c r="D2542" s="67"/>
      <c r="E2542" s="67"/>
      <c r="F2542" s="68"/>
    </row>
    <row r="2543" spans="1:6" ht="15">
      <c r="A2543" s="14" t="s">
        <v>18</v>
      </c>
      <c r="B2543" s="48">
        <v>31358.36</v>
      </c>
      <c r="C2543" s="51">
        <f>B2543*0.82310886</f>
        <v>25811.3439510696</v>
      </c>
      <c r="D2543" s="51">
        <v>21110.33</v>
      </c>
      <c r="E2543" s="51">
        <f>B2543-D2543</f>
        <v>10248.029999999999</v>
      </c>
      <c r="F2543" s="54">
        <f>B2543-C2543</f>
        <v>5547.0160489304</v>
      </c>
    </row>
    <row r="2544" spans="1:6" ht="15">
      <c r="A2544" s="15" t="s">
        <v>19</v>
      </c>
      <c r="B2544" s="49"/>
      <c r="C2544" s="52"/>
      <c r="D2544" s="52"/>
      <c r="E2544" s="52"/>
      <c r="F2544" s="55"/>
    </row>
    <row r="2545" spans="1:6" ht="15.75" thickBot="1">
      <c r="A2545" s="16" t="s">
        <v>104</v>
      </c>
      <c r="B2545" s="82"/>
      <c r="C2545" s="83"/>
      <c r="D2545" s="83"/>
      <c r="E2545" s="83"/>
      <c r="F2545" s="84"/>
    </row>
    <row r="2546" spans="1:6" ht="15.75" thickBot="1">
      <c r="A2546" s="10" t="s">
        <v>20</v>
      </c>
      <c r="B2546" s="41">
        <f>SUM(B2523:B2545)</f>
        <v>999353.0300000001</v>
      </c>
      <c r="C2546" s="41">
        <f>SUM(C2523:C2545)</f>
        <v>887607.4025401451</v>
      </c>
      <c r="D2546" s="41">
        <f>SUM(D2523:D2545)</f>
        <v>640749.68</v>
      </c>
      <c r="E2546" s="41">
        <f>SUM(E2523:E2545)</f>
        <v>358603.35</v>
      </c>
      <c r="F2546" s="41">
        <f>SUM(F2523:F2545)</f>
        <v>111745.62745985483</v>
      </c>
    </row>
    <row r="2547" spans="2:6" ht="15.75" thickBot="1">
      <c r="B2547" s="40"/>
      <c r="C2547" s="40"/>
      <c r="D2547" s="40"/>
      <c r="E2547" s="40"/>
      <c r="F2547" s="40"/>
    </row>
    <row r="2548" spans="1:6" ht="15">
      <c r="A2548" s="69" t="s">
        <v>21</v>
      </c>
      <c r="B2548" s="72" t="s">
        <v>128</v>
      </c>
      <c r="C2548" s="73"/>
      <c r="D2548" s="73"/>
      <c r="E2548" s="73"/>
      <c r="F2548" s="74"/>
    </row>
    <row r="2549" spans="1:6" ht="15">
      <c r="A2549" s="70"/>
      <c r="B2549" s="75"/>
      <c r="C2549" s="76"/>
      <c r="D2549" s="76"/>
      <c r="E2549" s="76"/>
      <c r="F2549" s="77"/>
    </row>
    <row r="2550" spans="1:6" ht="30.75" thickBot="1">
      <c r="A2550" s="71"/>
      <c r="B2550" s="35" t="s">
        <v>0</v>
      </c>
      <c r="C2550" s="36" t="s">
        <v>1</v>
      </c>
      <c r="D2550" s="36" t="s">
        <v>22</v>
      </c>
      <c r="E2550" s="36" t="s">
        <v>23</v>
      </c>
      <c r="F2550" s="37" t="s">
        <v>2</v>
      </c>
    </row>
    <row r="2551" spans="1:6" ht="15">
      <c r="A2551" s="12" t="s">
        <v>3</v>
      </c>
      <c r="B2551" s="78">
        <v>11606.77</v>
      </c>
      <c r="C2551" s="79">
        <f>B2551*0.99240038</f>
        <v>11518.5629585726</v>
      </c>
      <c r="D2551" s="79">
        <v>8506.66</v>
      </c>
      <c r="E2551" s="79">
        <f>B2551-D2551</f>
        <v>3100.1100000000006</v>
      </c>
      <c r="F2551" s="80">
        <f>B2551-C2551</f>
        <v>88.20704142740033</v>
      </c>
    </row>
    <row r="2552" spans="1:6" ht="15">
      <c r="A2552" s="12" t="s">
        <v>4</v>
      </c>
      <c r="B2552" s="58"/>
      <c r="C2552" s="61"/>
      <c r="D2552" s="61"/>
      <c r="E2552" s="61"/>
      <c r="F2552" s="64"/>
    </row>
    <row r="2553" spans="1:6" ht="15">
      <c r="A2553" s="13" t="s">
        <v>27</v>
      </c>
      <c r="B2553" s="66"/>
      <c r="C2553" s="67"/>
      <c r="D2553" s="67"/>
      <c r="E2553" s="67"/>
      <c r="F2553" s="68"/>
    </row>
    <row r="2554" spans="1:6" ht="15">
      <c r="A2554" s="14" t="s">
        <v>28</v>
      </c>
      <c r="B2554" s="48">
        <v>867.85</v>
      </c>
      <c r="C2554" s="51">
        <v>0</v>
      </c>
      <c r="D2554" s="51">
        <v>636.05</v>
      </c>
      <c r="E2554" s="51">
        <f>B2554-D2554</f>
        <v>231.80000000000007</v>
      </c>
      <c r="F2554" s="54">
        <f>B2554-C2554</f>
        <v>867.85</v>
      </c>
    </row>
    <row r="2555" spans="1:6" ht="15">
      <c r="A2555" s="15" t="s">
        <v>29</v>
      </c>
      <c r="B2555" s="49"/>
      <c r="C2555" s="52"/>
      <c r="D2555" s="52"/>
      <c r="E2555" s="52"/>
      <c r="F2555" s="55"/>
    </row>
    <row r="2556" spans="1:6" ht="15">
      <c r="A2556" s="16" t="s">
        <v>27</v>
      </c>
      <c r="B2556" s="50"/>
      <c r="C2556" s="53"/>
      <c r="D2556" s="53"/>
      <c r="E2556" s="53"/>
      <c r="F2556" s="56"/>
    </row>
    <row r="2557" spans="1:6" ht="15">
      <c r="A2557" s="11" t="s">
        <v>6</v>
      </c>
      <c r="B2557" s="57">
        <v>15294.73</v>
      </c>
      <c r="C2557" s="60">
        <v>15391.55</v>
      </c>
      <c r="D2557" s="60">
        <v>11209.53</v>
      </c>
      <c r="E2557" s="60">
        <f>B2557-D2557</f>
        <v>4085.199999999999</v>
      </c>
      <c r="F2557" s="63">
        <f>B2557-C2557</f>
        <v>-96.81999999999971</v>
      </c>
    </row>
    <row r="2558" spans="1:6" ht="15">
      <c r="A2558" s="12" t="s">
        <v>7</v>
      </c>
      <c r="B2558" s="58"/>
      <c r="C2558" s="61"/>
      <c r="D2558" s="61"/>
      <c r="E2558" s="61"/>
      <c r="F2558" s="64"/>
    </row>
    <row r="2559" spans="1:6" ht="15">
      <c r="A2559" s="13" t="s">
        <v>27</v>
      </c>
      <c r="B2559" s="66"/>
      <c r="C2559" s="67"/>
      <c r="D2559" s="67"/>
      <c r="E2559" s="67"/>
      <c r="F2559" s="68"/>
    </row>
    <row r="2560" spans="1:6" ht="15">
      <c r="A2560" s="14" t="s">
        <v>8</v>
      </c>
      <c r="B2560" s="48">
        <v>22453.82</v>
      </c>
      <c r="C2560" s="51">
        <v>127.21</v>
      </c>
      <c r="D2560" s="51">
        <v>16456.45</v>
      </c>
      <c r="E2560" s="51">
        <f>B2560-D2560</f>
        <v>5997.369999999999</v>
      </c>
      <c r="F2560" s="54">
        <f>B2560-C2560</f>
        <v>22326.61</v>
      </c>
    </row>
    <row r="2561" spans="1:6" ht="15">
      <c r="A2561" s="16" t="s">
        <v>27</v>
      </c>
      <c r="B2561" s="50"/>
      <c r="C2561" s="53"/>
      <c r="D2561" s="53"/>
      <c r="E2561" s="53"/>
      <c r="F2561" s="56"/>
    </row>
    <row r="2562" spans="1:6" ht="15">
      <c r="A2562" s="11" t="s">
        <v>12</v>
      </c>
      <c r="B2562" s="57">
        <v>3037.27</v>
      </c>
      <c r="C2562" s="60">
        <f>B2562*0.99238655</f>
        <v>3014.1458967185</v>
      </c>
      <c r="D2562" s="60">
        <v>2226.02</v>
      </c>
      <c r="E2562" s="60">
        <f>B2562-D2562</f>
        <v>811.25</v>
      </c>
      <c r="F2562" s="63">
        <f>B2562-C2562</f>
        <v>23.124103281500084</v>
      </c>
    </row>
    <row r="2563" spans="1:6" ht="15">
      <c r="A2563" s="12" t="s">
        <v>13</v>
      </c>
      <c r="B2563" s="58"/>
      <c r="C2563" s="61"/>
      <c r="D2563" s="61"/>
      <c r="E2563" s="61"/>
      <c r="F2563" s="64"/>
    </row>
    <row r="2564" spans="1:6" ht="15">
      <c r="A2564" s="13" t="s">
        <v>27</v>
      </c>
      <c r="B2564" s="66"/>
      <c r="C2564" s="67"/>
      <c r="D2564" s="67"/>
      <c r="E2564" s="67"/>
      <c r="F2564" s="68"/>
    </row>
    <row r="2565" spans="1:6" ht="15">
      <c r="A2565" s="17" t="s">
        <v>16</v>
      </c>
      <c r="B2565" s="48">
        <v>5206.7</v>
      </c>
      <c r="C2565" s="51">
        <f>B2565</f>
        <v>5206.7</v>
      </c>
      <c r="D2565" s="51">
        <v>3816</v>
      </c>
      <c r="E2565" s="51">
        <f>B2565-D2565</f>
        <v>1390.6999999999998</v>
      </c>
      <c r="F2565" s="54">
        <f>B2565-C2565</f>
        <v>0</v>
      </c>
    </row>
    <row r="2566" spans="1:6" ht="15">
      <c r="A2566" s="17" t="s">
        <v>17</v>
      </c>
      <c r="B2566" s="49"/>
      <c r="C2566" s="52"/>
      <c r="D2566" s="52"/>
      <c r="E2566" s="52"/>
      <c r="F2566" s="55"/>
    </row>
    <row r="2567" spans="1:6" ht="15">
      <c r="A2567" s="18" t="s">
        <v>27</v>
      </c>
      <c r="B2567" s="50"/>
      <c r="C2567" s="53"/>
      <c r="D2567" s="53"/>
      <c r="E2567" s="53"/>
      <c r="F2567" s="56"/>
    </row>
    <row r="2568" spans="1:6" ht="15">
      <c r="A2568" s="11" t="s">
        <v>18</v>
      </c>
      <c r="B2568" s="57">
        <v>7484.75</v>
      </c>
      <c r="C2568" s="60">
        <f>B2568*0.82310886</f>
        <v>6160.764039885001</v>
      </c>
      <c r="D2568" s="60">
        <v>5485.63</v>
      </c>
      <c r="E2568" s="60">
        <f>B2568-D2568</f>
        <v>1999.12</v>
      </c>
      <c r="F2568" s="63">
        <f>B2568-C2568</f>
        <v>1323.9859601149992</v>
      </c>
    </row>
    <row r="2569" spans="1:6" ht="15">
      <c r="A2569" s="12" t="s">
        <v>19</v>
      </c>
      <c r="B2569" s="58"/>
      <c r="C2569" s="61"/>
      <c r="D2569" s="61"/>
      <c r="E2569" s="61"/>
      <c r="F2569" s="64"/>
    </row>
    <row r="2570" spans="1:6" ht="15.75" thickBot="1">
      <c r="A2570" s="13" t="s">
        <v>27</v>
      </c>
      <c r="B2570" s="59"/>
      <c r="C2570" s="62"/>
      <c r="D2570" s="62"/>
      <c r="E2570" s="62"/>
      <c r="F2570" s="65"/>
    </row>
    <row r="2571" spans="1:6" ht="15.75" thickBot="1">
      <c r="A2571" s="10" t="s">
        <v>20</v>
      </c>
      <c r="B2571" s="38">
        <f>SUM(B2551:B2570)</f>
        <v>65951.88999999998</v>
      </c>
      <c r="C2571" s="38">
        <f>SUM(C2551:C2570)</f>
        <v>41418.9328951761</v>
      </c>
      <c r="D2571" s="38">
        <f>SUM(D2551:D2570)</f>
        <v>48336.34</v>
      </c>
      <c r="E2571" s="38">
        <f>SUM(E2551:E2570)</f>
        <v>17615.55</v>
      </c>
      <c r="F2571" s="38">
        <f>SUM(F2551:F2570)</f>
        <v>24532.9571048239</v>
      </c>
    </row>
    <row r="2572" spans="2:6" ht="15.75" thickBot="1">
      <c r="B2572" s="40"/>
      <c r="C2572" s="40"/>
      <c r="D2572" s="40"/>
      <c r="E2572" s="40"/>
      <c r="F2572" s="40"/>
    </row>
    <row r="2573" spans="1:6" ht="15">
      <c r="A2573" s="69" t="s">
        <v>21</v>
      </c>
      <c r="B2573" s="72" t="s">
        <v>129</v>
      </c>
      <c r="C2573" s="73"/>
      <c r="D2573" s="73"/>
      <c r="E2573" s="73"/>
      <c r="F2573" s="74"/>
    </row>
    <row r="2574" spans="1:6" ht="15">
      <c r="A2574" s="70"/>
      <c r="B2574" s="75"/>
      <c r="C2574" s="76"/>
      <c r="D2574" s="76"/>
      <c r="E2574" s="76"/>
      <c r="F2574" s="77"/>
    </row>
    <row r="2575" spans="1:6" ht="30.75" thickBot="1">
      <c r="A2575" s="71"/>
      <c r="B2575" s="35" t="s">
        <v>0</v>
      </c>
      <c r="C2575" s="36" t="s">
        <v>1</v>
      </c>
      <c r="D2575" s="36" t="s">
        <v>22</v>
      </c>
      <c r="E2575" s="36" t="s">
        <v>23</v>
      </c>
      <c r="F2575" s="37" t="s">
        <v>2</v>
      </c>
    </row>
    <row r="2576" spans="1:6" ht="15">
      <c r="A2576" s="12" t="s">
        <v>3</v>
      </c>
      <c r="B2576" s="78">
        <v>12224.32</v>
      </c>
      <c r="C2576" s="79">
        <f>B2576*0.99240038</f>
        <v>12131.419813241599</v>
      </c>
      <c r="D2576" s="79">
        <v>8950.09</v>
      </c>
      <c r="E2576" s="79">
        <f>B2576-D2576</f>
        <v>3274.2299999999996</v>
      </c>
      <c r="F2576" s="80">
        <f>B2576-C2576</f>
        <v>92.9001867584011</v>
      </c>
    </row>
    <row r="2577" spans="1:6" ht="15">
      <c r="A2577" s="12" t="s">
        <v>4</v>
      </c>
      <c r="B2577" s="58"/>
      <c r="C2577" s="61"/>
      <c r="D2577" s="61"/>
      <c r="E2577" s="61"/>
      <c r="F2577" s="64"/>
    </row>
    <row r="2578" spans="1:6" ht="15">
      <c r="A2578" s="13" t="s">
        <v>27</v>
      </c>
      <c r="B2578" s="66"/>
      <c r="C2578" s="67"/>
      <c r="D2578" s="67"/>
      <c r="E2578" s="67"/>
      <c r="F2578" s="68"/>
    </row>
    <row r="2579" spans="1:6" ht="15">
      <c r="A2579" s="14" t="s">
        <v>28</v>
      </c>
      <c r="B2579" s="48">
        <v>913.89</v>
      </c>
      <c r="C2579" s="51">
        <v>0</v>
      </c>
      <c r="D2579" s="51">
        <v>669.1</v>
      </c>
      <c r="E2579" s="51">
        <f>B2579-D2579</f>
        <v>244.78999999999996</v>
      </c>
      <c r="F2579" s="54">
        <f>B2579-C2579</f>
        <v>913.89</v>
      </c>
    </row>
    <row r="2580" spans="1:6" ht="15">
      <c r="A2580" s="15" t="s">
        <v>29</v>
      </c>
      <c r="B2580" s="49"/>
      <c r="C2580" s="52"/>
      <c r="D2580" s="52"/>
      <c r="E2580" s="52"/>
      <c r="F2580" s="55"/>
    </row>
    <row r="2581" spans="1:6" ht="15">
      <c r="A2581" s="16" t="s">
        <v>27</v>
      </c>
      <c r="B2581" s="50"/>
      <c r="C2581" s="53"/>
      <c r="D2581" s="53"/>
      <c r="E2581" s="53"/>
      <c r="F2581" s="56"/>
    </row>
    <row r="2582" spans="1:6" ht="15">
      <c r="A2582" s="11" t="s">
        <v>6</v>
      </c>
      <c r="B2582" s="57">
        <v>16108.57</v>
      </c>
      <c r="C2582" s="60">
        <v>18487.7</v>
      </c>
      <c r="D2582" s="60">
        <v>11793.94</v>
      </c>
      <c r="E2582" s="60">
        <f>B2582-D2582</f>
        <v>4314.629999999999</v>
      </c>
      <c r="F2582" s="63">
        <f>B2582-C2582</f>
        <v>-2379.130000000001</v>
      </c>
    </row>
    <row r="2583" spans="1:6" ht="15">
      <c r="A2583" s="12" t="s">
        <v>7</v>
      </c>
      <c r="B2583" s="58"/>
      <c r="C2583" s="61"/>
      <c r="D2583" s="61"/>
      <c r="E2583" s="61"/>
      <c r="F2583" s="64"/>
    </row>
    <row r="2584" spans="1:6" ht="15">
      <c r="A2584" s="13" t="s">
        <v>27</v>
      </c>
      <c r="B2584" s="66"/>
      <c r="C2584" s="67"/>
      <c r="D2584" s="67"/>
      <c r="E2584" s="67"/>
      <c r="F2584" s="68"/>
    </row>
    <row r="2585" spans="1:6" ht="15">
      <c r="A2585" s="14" t="s">
        <v>8</v>
      </c>
      <c r="B2585" s="48">
        <v>23648.69</v>
      </c>
      <c r="C2585" s="51">
        <v>25525.33</v>
      </c>
      <c r="D2585" s="51">
        <v>17314.47</v>
      </c>
      <c r="E2585" s="51">
        <f>B2585-D2585</f>
        <v>6334.2199999999975</v>
      </c>
      <c r="F2585" s="54">
        <f>B2585-C2585</f>
        <v>-1876.640000000003</v>
      </c>
    </row>
    <row r="2586" spans="1:6" ht="15">
      <c r="A2586" s="16" t="s">
        <v>27</v>
      </c>
      <c r="B2586" s="50"/>
      <c r="C2586" s="53"/>
      <c r="D2586" s="53"/>
      <c r="E2586" s="53"/>
      <c r="F2586" s="56"/>
    </row>
    <row r="2587" spans="1:6" ht="15">
      <c r="A2587" s="11" t="s">
        <v>12</v>
      </c>
      <c r="B2587" s="57">
        <v>3198.79</v>
      </c>
      <c r="C2587" s="60">
        <f>B2587*0.99238655</f>
        <v>3174.4361722744998</v>
      </c>
      <c r="D2587" s="60">
        <v>2342.01</v>
      </c>
      <c r="E2587" s="60">
        <f>B2587-D2587</f>
        <v>856.7799999999997</v>
      </c>
      <c r="F2587" s="63">
        <f>B2587-C2587</f>
        <v>24.353827725500196</v>
      </c>
    </row>
    <row r="2588" spans="1:6" ht="15">
      <c r="A2588" s="12" t="s">
        <v>13</v>
      </c>
      <c r="B2588" s="58"/>
      <c r="C2588" s="61"/>
      <c r="D2588" s="61"/>
      <c r="E2588" s="61"/>
      <c r="F2588" s="64"/>
    </row>
    <row r="2589" spans="1:6" ht="15">
      <c r="A2589" s="13" t="s">
        <v>27</v>
      </c>
      <c r="B2589" s="66"/>
      <c r="C2589" s="67"/>
      <c r="D2589" s="67"/>
      <c r="E2589" s="67"/>
      <c r="F2589" s="68"/>
    </row>
    <row r="2590" spans="1:6" ht="15">
      <c r="A2590" s="17" t="s">
        <v>16</v>
      </c>
      <c r="B2590" s="48">
        <v>5483.7</v>
      </c>
      <c r="C2590" s="51">
        <f>B2590</f>
        <v>5483.7</v>
      </c>
      <c r="D2590" s="51">
        <v>4014.92</v>
      </c>
      <c r="E2590" s="51">
        <f>B2590-D2590</f>
        <v>1468.7799999999997</v>
      </c>
      <c r="F2590" s="54">
        <f>B2590-C2590</f>
        <v>0</v>
      </c>
    </row>
    <row r="2591" spans="1:6" ht="15">
      <c r="A2591" s="17" t="s">
        <v>17</v>
      </c>
      <c r="B2591" s="49"/>
      <c r="C2591" s="52"/>
      <c r="D2591" s="52"/>
      <c r="E2591" s="52"/>
      <c r="F2591" s="55"/>
    </row>
    <row r="2592" spans="1:6" ht="15">
      <c r="A2592" s="18" t="s">
        <v>27</v>
      </c>
      <c r="B2592" s="50"/>
      <c r="C2592" s="53"/>
      <c r="D2592" s="53"/>
      <c r="E2592" s="53"/>
      <c r="F2592" s="56"/>
    </row>
    <row r="2593" spans="1:6" ht="15">
      <c r="A2593" s="11" t="s">
        <v>18</v>
      </c>
      <c r="B2593" s="57">
        <v>7882.96</v>
      </c>
      <c r="C2593" s="60">
        <f>B2593*0.82310886</f>
        <v>6488.534219025601</v>
      </c>
      <c r="D2593" s="60">
        <v>5771.55</v>
      </c>
      <c r="E2593" s="60">
        <f>B2593-D2593</f>
        <v>2111.41</v>
      </c>
      <c r="F2593" s="63">
        <f>B2593-C2593</f>
        <v>1394.4257809743995</v>
      </c>
    </row>
    <row r="2594" spans="1:6" ht="15">
      <c r="A2594" s="12" t="s">
        <v>19</v>
      </c>
      <c r="B2594" s="58"/>
      <c r="C2594" s="61"/>
      <c r="D2594" s="61"/>
      <c r="E2594" s="61"/>
      <c r="F2594" s="64"/>
    </row>
    <row r="2595" spans="1:6" ht="15.75" thickBot="1">
      <c r="A2595" s="13" t="s">
        <v>27</v>
      </c>
      <c r="B2595" s="59"/>
      <c r="C2595" s="62"/>
      <c r="D2595" s="62"/>
      <c r="E2595" s="62"/>
      <c r="F2595" s="65"/>
    </row>
    <row r="2596" spans="1:6" ht="15.75" thickBot="1">
      <c r="A2596" s="10" t="s">
        <v>20</v>
      </c>
      <c r="B2596" s="38">
        <f>SUM(B2576:B2595)</f>
        <v>69460.92</v>
      </c>
      <c r="C2596" s="38">
        <f>SUM(C2576:C2595)</f>
        <v>71291.1202045417</v>
      </c>
      <c r="D2596" s="38">
        <f>SUM(D2576:D2595)</f>
        <v>50856.08000000001</v>
      </c>
      <c r="E2596" s="38">
        <f>SUM(E2576:E2595)</f>
        <v>18604.839999999993</v>
      </c>
      <c r="F2596" s="38">
        <f>SUM(F2576:F2595)</f>
        <v>-1830.2002045417034</v>
      </c>
    </row>
    <row r="2597" spans="2:6" ht="15.75" thickBot="1">
      <c r="B2597" s="40"/>
      <c r="C2597" s="40"/>
      <c r="D2597" s="40"/>
      <c r="E2597" s="40"/>
      <c r="F2597" s="40"/>
    </row>
    <row r="2598" spans="1:6" ht="15">
      <c r="A2598" s="69" t="s">
        <v>21</v>
      </c>
      <c r="B2598" s="72" t="s">
        <v>130</v>
      </c>
      <c r="C2598" s="73"/>
      <c r="D2598" s="73"/>
      <c r="E2598" s="73"/>
      <c r="F2598" s="74"/>
    </row>
    <row r="2599" spans="1:6" ht="15">
      <c r="A2599" s="70"/>
      <c r="B2599" s="75"/>
      <c r="C2599" s="76"/>
      <c r="D2599" s="76"/>
      <c r="E2599" s="76"/>
      <c r="F2599" s="77"/>
    </row>
    <row r="2600" spans="1:6" ht="30.75" thickBot="1">
      <c r="A2600" s="71"/>
      <c r="B2600" s="35" t="s">
        <v>0</v>
      </c>
      <c r="C2600" s="36" t="s">
        <v>1</v>
      </c>
      <c r="D2600" s="36" t="s">
        <v>22</v>
      </c>
      <c r="E2600" s="36" t="s">
        <v>23</v>
      </c>
      <c r="F2600" s="37" t="s">
        <v>2</v>
      </c>
    </row>
    <row r="2601" spans="1:6" ht="15">
      <c r="A2601" s="12" t="s">
        <v>3</v>
      </c>
      <c r="B2601" s="78">
        <v>11434.69</v>
      </c>
      <c r="C2601" s="79">
        <f>B2601*0.99240038</f>
        <v>11347.7907011822</v>
      </c>
      <c r="D2601" s="79">
        <v>7961.46</v>
      </c>
      <c r="E2601" s="79">
        <f>B2601-D2601</f>
        <v>3473.2300000000005</v>
      </c>
      <c r="F2601" s="80">
        <f>B2601-C2601</f>
        <v>86.89929881779972</v>
      </c>
    </row>
    <row r="2602" spans="1:6" ht="15">
      <c r="A2602" s="12" t="s">
        <v>4</v>
      </c>
      <c r="B2602" s="58"/>
      <c r="C2602" s="61"/>
      <c r="D2602" s="61"/>
      <c r="E2602" s="61"/>
      <c r="F2602" s="64"/>
    </row>
    <row r="2603" spans="1:6" ht="15">
      <c r="A2603" s="13" t="s">
        <v>27</v>
      </c>
      <c r="B2603" s="66"/>
      <c r="C2603" s="67"/>
      <c r="D2603" s="67"/>
      <c r="E2603" s="67"/>
      <c r="F2603" s="68"/>
    </row>
    <row r="2604" spans="1:6" ht="15">
      <c r="A2604" s="14" t="s">
        <v>28</v>
      </c>
      <c r="B2604" s="48">
        <v>855.17</v>
      </c>
      <c r="C2604" s="51">
        <v>0</v>
      </c>
      <c r="D2604" s="51">
        <v>593.89</v>
      </c>
      <c r="E2604" s="51">
        <f>B2604-D2604</f>
        <v>261.28</v>
      </c>
      <c r="F2604" s="54">
        <f>B2604-C2604</f>
        <v>855.17</v>
      </c>
    </row>
    <row r="2605" spans="1:6" ht="15">
      <c r="A2605" s="15" t="s">
        <v>29</v>
      </c>
      <c r="B2605" s="49"/>
      <c r="C2605" s="52"/>
      <c r="D2605" s="52"/>
      <c r="E2605" s="52"/>
      <c r="F2605" s="55"/>
    </row>
    <row r="2606" spans="1:6" ht="15">
      <c r="A2606" s="16" t="s">
        <v>27</v>
      </c>
      <c r="B2606" s="50"/>
      <c r="C2606" s="53"/>
      <c r="D2606" s="53"/>
      <c r="E2606" s="53"/>
      <c r="F2606" s="56"/>
    </row>
    <row r="2607" spans="1:6" ht="15">
      <c r="A2607" s="11" t="s">
        <v>6</v>
      </c>
      <c r="B2607" s="57">
        <v>15068.15</v>
      </c>
      <c r="C2607" s="60">
        <v>5778.939</v>
      </c>
      <c r="D2607" s="60">
        <v>10464.19</v>
      </c>
      <c r="E2607" s="60">
        <f>B2607-D2607</f>
        <v>4603.959999999999</v>
      </c>
      <c r="F2607" s="63">
        <f>B2607-C2607</f>
        <v>9289.211</v>
      </c>
    </row>
    <row r="2608" spans="1:6" ht="15">
      <c r="A2608" s="12" t="s">
        <v>7</v>
      </c>
      <c r="B2608" s="58"/>
      <c r="C2608" s="61"/>
      <c r="D2608" s="61"/>
      <c r="E2608" s="61"/>
      <c r="F2608" s="64"/>
    </row>
    <row r="2609" spans="1:6" ht="15">
      <c r="A2609" s="13" t="s">
        <v>27</v>
      </c>
      <c r="B2609" s="66"/>
      <c r="C2609" s="67"/>
      <c r="D2609" s="67"/>
      <c r="E2609" s="67"/>
      <c r="F2609" s="68"/>
    </row>
    <row r="2610" spans="1:6" ht="15">
      <c r="A2610" s="14" t="s">
        <v>8</v>
      </c>
      <c r="B2610" s="48">
        <v>22121.22</v>
      </c>
      <c r="C2610" s="51">
        <v>688.92</v>
      </c>
      <c r="D2610" s="51">
        <v>15362.23</v>
      </c>
      <c r="E2610" s="51">
        <f>B2610-D2610</f>
        <v>6758.990000000002</v>
      </c>
      <c r="F2610" s="54">
        <f>B2610-C2610</f>
        <v>21432.300000000003</v>
      </c>
    </row>
    <row r="2611" spans="1:6" ht="15">
      <c r="A2611" s="16" t="s">
        <v>27</v>
      </c>
      <c r="B2611" s="50"/>
      <c r="C2611" s="53"/>
      <c r="D2611" s="53"/>
      <c r="E2611" s="53"/>
      <c r="F2611" s="56"/>
    </row>
    <row r="2612" spans="1:6" ht="15">
      <c r="A2612" s="11" t="s">
        <v>12</v>
      </c>
      <c r="B2612" s="57">
        <v>2992.36</v>
      </c>
      <c r="C2612" s="60">
        <f>B2612*0.99238655</f>
        <v>2969.577816758</v>
      </c>
      <c r="D2612" s="60">
        <v>2078.04</v>
      </c>
      <c r="E2612" s="60">
        <f>B2612-D2612</f>
        <v>914.3200000000002</v>
      </c>
      <c r="F2612" s="63">
        <f>B2612-C2612</f>
        <v>22.782183241999974</v>
      </c>
    </row>
    <row r="2613" spans="1:6" ht="15">
      <c r="A2613" s="12" t="s">
        <v>13</v>
      </c>
      <c r="B2613" s="58"/>
      <c r="C2613" s="61"/>
      <c r="D2613" s="61"/>
      <c r="E2613" s="61"/>
      <c r="F2613" s="64"/>
    </row>
    <row r="2614" spans="1:6" ht="15">
      <c r="A2614" s="13" t="s">
        <v>27</v>
      </c>
      <c r="B2614" s="66"/>
      <c r="C2614" s="67"/>
      <c r="D2614" s="67"/>
      <c r="E2614" s="67"/>
      <c r="F2614" s="68"/>
    </row>
    <row r="2615" spans="1:6" ht="15">
      <c r="A2615" s="17" t="s">
        <v>16</v>
      </c>
      <c r="B2615" s="48">
        <v>5129.7</v>
      </c>
      <c r="C2615" s="51">
        <f>B2615</f>
        <v>5129.7</v>
      </c>
      <c r="D2615" s="51">
        <v>3562.33</v>
      </c>
      <c r="E2615" s="51">
        <f>B2615-D2615</f>
        <v>1567.37</v>
      </c>
      <c r="F2615" s="54">
        <f>B2615-C2615</f>
        <v>0</v>
      </c>
    </row>
    <row r="2616" spans="1:6" ht="15">
      <c r="A2616" s="17" t="s">
        <v>17</v>
      </c>
      <c r="B2616" s="49"/>
      <c r="C2616" s="52"/>
      <c r="D2616" s="52"/>
      <c r="E2616" s="52"/>
      <c r="F2616" s="55"/>
    </row>
    <row r="2617" spans="1:6" ht="15">
      <c r="A2617" s="18" t="s">
        <v>27</v>
      </c>
      <c r="B2617" s="50"/>
      <c r="C2617" s="53"/>
      <c r="D2617" s="53"/>
      <c r="E2617" s="53"/>
      <c r="F2617" s="56"/>
    </row>
    <row r="2618" spans="1:6" ht="15">
      <c r="A2618" s="11" t="s">
        <v>18</v>
      </c>
      <c r="B2618" s="57">
        <v>7373.97</v>
      </c>
      <c r="C2618" s="60">
        <f>B2618*0.82310886</f>
        <v>6069.5800403742005</v>
      </c>
      <c r="D2618" s="60">
        <v>5120.89</v>
      </c>
      <c r="E2618" s="60">
        <f>B2618-D2618</f>
        <v>2253.08</v>
      </c>
      <c r="F2618" s="63">
        <f>B2618-C2618</f>
        <v>1304.3899596257997</v>
      </c>
    </row>
    <row r="2619" spans="1:6" ht="15">
      <c r="A2619" s="12" t="s">
        <v>19</v>
      </c>
      <c r="B2619" s="58"/>
      <c r="C2619" s="61"/>
      <c r="D2619" s="61"/>
      <c r="E2619" s="61"/>
      <c r="F2619" s="64"/>
    </row>
    <row r="2620" spans="1:6" ht="15.75" thickBot="1">
      <c r="A2620" s="13" t="s">
        <v>27</v>
      </c>
      <c r="B2620" s="59"/>
      <c r="C2620" s="62"/>
      <c r="D2620" s="62"/>
      <c r="E2620" s="62"/>
      <c r="F2620" s="65"/>
    </row>
    <row r="2621" spans="1:6" ht="15.75" thickBot="1">
      <c r="A2621" s="10" t="s">
        <v>20</v>
      </c>
      <c r="B2621" s="38">
        <f>SUM(B2601:B2620)</f>
        <v>64975.26</v>
      </c>
      <c r="C2621" s="38">
        <f>SUM(C2601:C2620)</f>
        <v>31984.5075583144</v>
      </c>
      <c r="D2621" s="38">
        <f>SUM(D2601:D2620)</f>
        <v>45143.030000000006</v>
      </c>
      <c r="E2621" s="38">
        <f>SUM(E2601:E2620)</f>
        <v>19832.230000000003</v>
      </c>
      <c r="F2621" s="38">
        <f>SUM(F2601:F2620)</f>
        <v>32990.7524416856</v>
      </c>
    </row>
    <row r="2622" spans="2:6" ht="15.75" thickBot="1">
      <c r="B2622" s="40"/>
      <c r="C2622" s="40"/>
      <c r="D2622" s="40"/>
      <c r="E2622" s="40"/>
      <c r="F2622" s="40"/>
    </row>
    <row r="2623" spans="1:6" ht="15">
      <c r="A2623" s="69" t="s">
        <v>21</v>
      </c>
      <c r="B2623" s="72" t="s">
        <v>131</v>
      </c>
      <c r="C2623" s="73"/>
      <c r="D2623" s="73"/>
      <c r="E2623" s="73"/>
      <c r="F2623" s="74"/>
    </row>
    <row r="2624" spans="1:6" ht="15">
      <c r="A2624" s="70"/>
      <c r="B2624" s="75"/>
      <c r="C2624" s="76"/>
      <c r="D2624" s="76"/>
      <c r="E2624" s="76"/>
      <c r="F2624" s="77"/>
    </row>
    <row r="2625" spans="1:6" ht="30.75" thickBot="1">
      <c r="A2625" s="71"/>
      <c r="B2625" s="35" t="s">
        <v>0</v>
      </c>
      <c r="C2625" s="36" t="s">
        <v>1</v>
      </c>
      <c r="D2625" s="36" t="s">
        <v>22</v>
      </c>
      <c r="E2625" s="36" t="s">
        <v>23</v>
      </c>
      <c r="F2625" s="37" t="s">
        <v>2</v>
      </c>
    </row>
    <row r="2626" spans="1:6" ht="15">
      <c r="A2626" s="12" t="s">
        <v>3</v>
      </c>
      <c r="B2626" s="78">
        <v>21309.34</v>
      </c>
      <c r="C2626" s="79">
        <f>B2626*0.99240038</f>
        <v>21147.3971135492</v>
      </c>
      <c r="D2626" s="79">
        <v>12669.01</v>
      </c>
      <c r="E2626" s="79">
        <f>B2626-D2626</f>
        <v>8640.33</v>
      </c>
      <c r="F2626" s="80">
        <f>B2626-C2626</f>
        <v>161.94288645080087</v>
      </c>
    </row>
    <row r="2627" spans="1:6" ht="15">
      <c r="A2627" s="12" t="s">
        <v>4</v>
      </c>
      <c r="B2627" s="58"/>
      <c r="C2627" s="61"/>
      <c r="D2627" s="61"/>
      <c r="E2627" s="61"/>
      <c r="F2627" s="64"/>
    </row>
    <row r="2628" spans="1:6" ht="15">
      <c r="A2628" s="13" t="s">
        <v>27</v>
      </c>
      <c r="B2628" s="66"/>
      <c r="C2628" s="67"/>
      <c r="D2628" s="67"/>
      <c r="E2628" s="67"/>
      <c r="F2628" s="68"/>
    </row>
    <row r="2629" spans="1:6" ht="15">
      <c r="A2629" s="14" t="s">
        <v>28</v>
      </c>
      <c r="B2629" s="48">
        <v>1593.38</v>
      </c>
      <c r="C2629" s="51">
        <v>0</v>
      </c>
      <c r="D2629" s="51">
        <v>947.35</v>
      </c>
      <c r="E2629" s="51">
        <f>B2629-D2629</f>
        <v>646.0300000000001</v>
      </c>
      <c r="F2629" s="54">
        <f>B2629-C2629</f>
        <v>1593.38</v>
      </c>
    </row>
    <row r="2630" spans="1:6" ht="15">
      <c r="A2630" s="15" t="s">
        <v>29</v>
      </c>
      <c r="B2630" s="49"/>
      <c r="C2630" s="52"/>
      <c r="D2630" s="52"/>
      <c r="E2630" s="52"/>
      <c r="F2630" s="55"/>
    </row>
    <row r="2631" spans="1:6" ht="15">
      <c r="A2631" s="16" t="s">
        <v>27</v>
      </c>
      <c r="B2631" s="50"/>
      <c r="C2631" s="53"/>
      <c r="D2631" s="53"/>
      <c r="E2631" s="53"/>
      <c r="F2631" s="56"/>
    </row>
    <row r="2632" spans="1:6" ht="15">
      <c r="A2632" s="11" t="s">
        <v>6</v>
      </c>
      <c r="B2632" s="57">
        <v>28080.24</v>
      </c>
      <c r="C2632" s="60">
        <v>12188.96</v>
      </c>
      <c r="D2632" s="60">
        <v>16694.54</v>
      </c>
      <c r="E2632" s="60">
        <f>B2632-D2632</f>
        <v>11385.7</v>
      </c>
      <c r="F2632" s="63">
        <f>B2632-C2632</f>
        <v>15891.280000000002</v>
      </c>
    </row>
    <row r="2633" spans="1:6" ht="15">
      <c r="A2633" s="12" t="s">
        <v>7</v>
      </c>
      <c r="B2633" s="58"/>
      <c r="C2633" s="61"/>
      <c r="D2633" s="61"/>
      <c r="E2633" s="61"/>
      <c r="F2633" s="64"/>
    </row>
    <row r="2634" spans="1:6" ht="15">
      <c r="A2634" s="13" t="s">
        <v>27</v>
      </c>
      <c r="B2634" s="66"/>
      <c r="C2634" s="67"/>
      <c r="D2634" s="67"/>
      <c r="E2634" s="67"/>
      <c r="F2634" s="68"/>
    </row>
    <row r="2635" spans="1:6" ht="15">
      <c r="A2635" s="14" t="s">
        <v>8</v>
      </c>
      <c r="B2635" s="48">
        <v>41224.35</v>
      </c>
      <c r="C2635" s="51">
        <v>2883.63</v>
      </c>
      <c r="D2635" s="51">
        <v>24509.07</v>
      </c>
      <c r="E2635" s="51">
        <f>B2635-D2635</f>
        <v>16715.28</v>
      </c>
      <c r="F2635" s="54">
        <f>B2635-C2635</f>
        <v>38340.72</v>
      </c>
    </row>
    <row r="2636" spans="1:6" ht="15">
      <c r="A2636" s="16" t="s">
        <v>27</v>
      </c>
      <c r="B2636" s="50"/>
      <c r="C2636" s="53"/>
      <c r="D2636" s="53"/>
      <c r="E2636" s="53"/>
      <c r="F2636" s="56"/>
    </row>
    <row r="2637" spans="1:6" ht="15">
      <c r="A2637" s="11" t="s">
        <v>12</v>
      </c>
      <c r="B2637" s="57">
        <v>5576.2</v>
      </c>
      <c r="C2637" s="60">
        <f>B2637*0.99238655</f>
        <v>5533.74588011</v>
      </c>
      <c r="D2637" s="60">
        <v>3315.2</v>
      </c>
      <c r="E2637" s="60">
        <f>B2637-D2637</f>
        <v>2261</v>
      </c>
      <c r="F2637" s="63">
        <f>B2637-C2637</f>
        <v>42.454119889999674</v>
      </c>
    </row>
    <row r="2638" spans="1:6" ht="15">
      <c r="A2638" s="12" t="s">
        <v>13</v>
      </c>
      <c r="B2638" s="58"/>
      <c r="C2638" s="61"/>
      <c r="D2638" s="61"/>
      <c r="E2638" s="61"/>
      <c r="F2638" s="64"/>
    </row>
    <row r="2639" spans="1:6" ht="15">
      <c r="A2639" s="13" t="s">
        <v>27</v>
      </c>
      <c r="B2639" s="66"/>
      <c r="C2639" s="67"/>
      <c r="D2639" s="67"/>
      <c r="E2639" s="67"/>
      <c r="F2639" s="68"/>
    </row>
    <row r="2640" spans="1:6" ht="15">
      <c r="A2640" s="17" t="s">
        <v>16</v>
      </c>
      <c r="B2640" s="48">
        <v>9559.26</v>
      </c>
      <c r="C2640" s="51">
        <f>B2640</f>
        <v>9559.26</v>
      </c>
      <c r="D2640" s="51">
        <v>5683.24</v>
      </c>
      <c r="E2640" s="51">
        <f>B2640-D2640</f>
        <v>3876.0200000000004</v>
      </c>
      <c r="F2640" s="54">
        <f>B2640-C2640</f>
        <v>0</v>
      </c>
    </row>
    <row r="2641" spans="1:6" ht="15">
      <c r="A2641" s="17" t="s">
        <v>17</v>
      </c>
      <c r="B2641" s="49"/>
      <c r="C2641" s="52"/>
      <c r="D2641" s="52"/>
      <c r="E2641" s="52"/>
      <c r="F2641" s="55"/>
    </row>
    <row r="2642" spans="1:6" ht="15">
      <c r="A2642" s="18" t="s">
        <v>27</v>
      </c>
      <c r="B2642" s="50"/>
      <c r="C2642" s="53"/>
      <c r="D2642" s="53"/>
      <c r="E2642" s="53"/>
      <c r="F2642" s="56"/>
    </row>
    <row r="2643" spans="1:6" ht="15">
      <c r="A2643" s="11" t="s">
        <v>18</v>
      </c>
      <c r="B2643" s="57">
        <v>13741.57</v>
      </c>
      <c r="C2643" s="60">
        <f>B2643*0.82310886</f>
        <v>11310.8080173102</v>
      </c>
      <c r="D2643" s="60">
        <v>8169.74</v>
      </c>
      <c r="E2643" s="60">
        <f>B2643-D2643</f>
        <v>5571.83</v>
      </c>
      <c r="F2643" s="63">
        <f>B2643-C2643</f>
        <v>2430.761982689799</v>
      </c>
    </row>
    <row r="2644" spans="1:6" ht="15">
      <c r="A2644" s="12" t="s">
        <v>19</v>
      </c>
      <c r="B2644" s="58"/>
      <c r="C2644" s="61"/>
      <c r="D2644" s="61"/>
      <c r="E2644" s="61"/>
      <c r="F2644" s="64"/>
    </row>
    <row r="2645" spans="1:6" ht="15.75" thickBot="1">
      <c r="A2645" s="13" t="s">
        <v>27</v>
      </c>
      <c r="B2645" s="59"/>
      <c r="C2645" s="62"/>
      <c r="D2645" s="62"/>
      <c r="E2645" s="62"/>
      <c r="F2645" s="65"/>
    </row>
    <row r="2646" spans="1:6" ht="15.75" thickBot="1">
      <c r="A2646" s="10" t="s">
        <v>20</v>
      </c>
      <c r="B2646" s="38">
        <f>SUM(B2626:B2645)</f>
        <v>121084.34</v>
      </c>
      <c r="C2646" s="38">
        <f>SUM(C2626:C2645)</f>
        <v>62623.80101096939</v>
      </c>
      <c r="D2646" s="38">
        <f>SUM(D2626:D2645)</f>
        <v>71988.15</v>
      </c>
      <c r="E2646" s="38">
        <f>SUM(E2626:E2645)</f>
        <v>49096.19</v>
      </c>
      <c r="F2646" s="38">
        <f>SUM(F2626:F2645)</f>
        <v>58460.5389890306</v>
      </c>
    </row>
    <row r="2647" spans="2:6" ht="15.75" thickBot="1">
      <c r="B2647" s="40"/>
      <c r="C2647" s="40"/>
      <c r="D2647" s="40"/>
      <c r="E2647" s="40"/>
      <c r="F2647" s="40"/>
    </row>
    <row r="2648" spans="1:6" ht="15">
      <c r="A2648" s="69" t="s">
        <v>21</v>
      </c>
      <c r="B2648" s="72" t="s">
        <v>132</v>
      </c>
      <c r="C2648" s="73"/>
      <c r="D2648" s="73"/>
      <c r="E2648" s="73"/>
      <c r="F2648" s="74"/>
    </row>
    <row r="2649" spans="1:6" ht="15">
      <c r="A2649" s="70"/>
      <c r="B2649" s="75"/>
      <c r="C2649" s="76"/>
      <c r="D2649" s="76"/>
      <c r="E2649" s="76"/>
      <c r="F2649" s="77"/>
    </row>
    <row r="2650" spans="1:6" ht="30.75" thickBot="1">
      <c r="A2650" s="71"/>
      <c r="B2650" s="35" t="s">
        <v>0</v>
      </c>
      <c r="C2650" s="36" t="s">
        <v>1</v>
      </c>
      <c r="D2650" s="36" t="s">
        <v>22</v>
      </c>
      <c r="E2650" s="36" t="s">
        <v>23</v>
      </c>
      <c r="F2650" s="37" t="s">
        <v>2</v>
      </c>
    </row>
    <row r="2651" spans="1:6" ht="15">
      <c r="A2651" s="12" t="s">
        <v>3</v>
      </c>
      <c r="B2651" s="78">
        <v>19187.74</v>
      </c>
      <c r="C2651" s="79">
        <f>B2651*0.99240038</f>
        <v>19041.920467341202</v>
      </c>
      <c r="D2651" s="79">
        <v>13500.84</v>
      </c>
      <c r="E2651" s="79">
        <f>B2651-D2651</f>
        <v>5686.9000000000015</v>
      </c>
      <c r="F2651" s="80">
        <f>B2651-C2651</f>
        <v>145.8195326587993</v>
      </c>
    </row>
    <row r="2652" spans="1:6" ht="15">
      <c r="A2652" s="12" t="s">
        <v>4</v>
      </c>
      <c r="B2652" s="58"/>
      <c r="C2652" s="61"/>
      <c r="D2652" s="61"/>
      <c r="E2652" s="61"/>
      <c r="F2652" s="64"/>
    </row>
    <row r="2653" spans="1:6" ht="15">
      <c r="A2653" s="13" t="s">
        <v>27</v>
      </c>
      <c r="B2653" s="66"/>
      <c r="C2653" s="67"/>
      <c r="D2653" s="67"/>
      <c r="E2653" s="67"/>
      <c r="F2653" s="68"/>
    </row>
    <row r="2654" spans="1:6" ht="15">
      <c r="A2654" s="14" t="s">
        <v>28</v>
      </c>
      <c r="B2654" s="48">
        <v>1434.55</v>
      </c>
      <c r="C2654" s="51">
        <v>0</v>
      </c>
      <c r="D2654" s="51">
        <v>1009.41</v>
      </c>
      <c r="E2654" s="51">
        <f>B2654-D2654</f>
        <v>425.14</v>
      </c>
      <c r="F2654" s="54">
        <f>B2654-C2654</f>
        <v>1434.55</v>
      </c>
    </row>
    <row r="2655" spans="1:6" ht="15">
      <c r="A2655" s="15" t="s">
        <v>29</v>
      </c>
      <c r="B2655" s="49"/>
      <c r="C2655" s="52"/>
      <c r="D2655" s="52"/>
      <c r="E2655" s="52"/>
      <c r="F2655" s="55"/>
    </row>
    <row r="2656" spans="1:6" ht="15">
      <c r="A2656" s="16" t="s">
        <v>27</v>
      </c>
      <c r="B2656" s="50"/>
      <c r="C2656" s="53"/>
      <c r="D2656" s="53"/>
      <c r="E2656" s="53"/>
      <c r="F2656" s="56"/>
    </row>
    <row r="2657" spans="1:6" ht="15">
      <c r="A2657" s="11" t="s">
        <v>6</v>
      </c>
      <c r="B2657" s="57">
        <v>25217.13</v>
      </c>
      <c r="C2657" s="60">
        <v>27116.72</v>
      </c>
      <c r="D2657" s="60">
        <v>17790.53</v>
      </c>
      <c r="E2657" s="60">
        <f>B2657-D2657</f>
        <v>7426.600000000002</v>
      </c>
      <c r="F2657" s="63">
        <f>B2657-C2657</f>
        <v>-1899.5900000000001</v>
      </c>
    </row>
    <row r="2658" spans="1:6" ht="15">
      <c r="A2658" s="12" t="s">
        <v>7</v>
      </c>
      <c r="B2658" s="58"/>
      <c r="C2658" s="61"/>
      <c r="D2658" s="61"/>
      <c r="E2658" s="61"/>
      <c r="F2658" s="64"/>
    </row>
    <row r="2659" spans="1:6" ht="15">
      <c r="A2659" s="13" t="s">
        <v>27</v>
      </c>
      <c r="B2659" s="66"/>
      <c r="C2659" s="67"/>
      <c r="D2659" s="67"/>
      <c r="E2659" s="67"/>
      <c r="F2659" s="68"/>
    </row>
    <row r="2660" spans="1:6" ht="15">
      <c r="A2660" s="14" t="s">
        <v>8</v>
      </c>
      <c r="B2660" s="48">
        <v>37057.19</v>
      </c>
      <c r="C2660" s="51">
        <v>116953.86</v>
      </c>
      <c r="D2660" s="51">
        <v>26055.51</v>
      </c>
      <c r="E2660" s="51">
        <f>B2660-D2660</f>
        <v>11001.680000000004</v>
      </c>
      <c r="F2660" s="54">
        <f>B2660-C2660</f>
        <v>-79896.67</v>
      </c>
    </row>
    <row r="2661" spans="1:6" ht="15">
      <c r="A2661" s="16" t="s">
        <v>27</v>
      </c>
      <c r="B2661" s="50"/>
      <c r="C2661" s="53"/>
      <c r="D2661" s="53"/>
      <c r="E2661" s="53"/>
      <c r="F2661" s="56"/>
    </row>
    <row r="2662" spans="1:6" ht="15">
      <c r="A2662" s="11" t="s">
        <v>12</v>
      </c>
      <c r="B2662" s="57">
        <v>5012.41</v>
      </c>
      <c r="C2662" s="60">
        <f>B2662*0.99238655</f>
        <v>4974.2482670855</v>
      </c>
      <c r="D2662" s="60">
        <v>3524.31</v>
      </c>
      <c r="E2662" s="60">
        <f>B2662-D2662</f>
        <v>1488.1</v>
      </c>
      <c r="F2662" s="63">
        <f>B2662-C2662</f>
        <v>38.161732914500135</v>
      </c>
    </row>
    <row r="2663" spans="1:6" ht="15">
      <c r="A2663" s="12" t="s">
        <v>13</v>
      </c>
      <c r="B2663" s="58"/>
      <c r="C2663" s="61"/>
      <c r="D2663" s="61"/>
      <c r="E2663" s="61"/>
      <c r="F2663" s="64"/>
    </row>
    <row r="2664" spans="1:6" ht="15">
      <c r="A2664" s="13" t="s">
        <v>27</v>
      </c>
      <c r="B2664" s="66"/>
      <c r="C2664" s="67"/>
      <c r="D2664" s="67"/>
      <c r="E2664" s="67"/>
      <c r="F2664" s="68"/>
    </row>
    <row r="2665" spans="1:6" ht="15">
      <c r="A2665" s="17" t="s">
        <v>16</v>
      </c>
      <c r="B2665" s="48">
        <v>8592.82</v>
      </c>
      <c r="C2665" s="51">
        <f>B2665</f>
        <v>8592.82</v>
      </c>
      <c r="D2665" s="51">
        <v>6041.77</v>
      </c>
      <c r="E2665" s="51">
        <f>B2665-D2665</f>
        <v>2551.0499999999993</v>
      </c>
      <c r="F2665" s="54">
        <f>B2665-C2665</f>
        <v>0</v>
      </c>
    </row>
    <row r="2666" spans="1:6" ht="15">
      <c r="A2666" s="17" t="s">
        <v>17</v>
      </c>
      <c r="B2666" s="49"/>
      <c r="C2666" s="52"/>
      <c r="D2666" s="52"/>
      <c r="E2666" s="52"/>
      <c r="F2666" s="55"/>
    </row>
    <row r="2667" spans="1:6" ht="15">
      <c r="A2667" s="18" t="s">
        <v>27</v>
      </c>
      <c r="B2667" s="50"/>
      <c r="C2667" s="53"/>
      <c r="D2667" s="53"/>
      <c r="E2667" s="53"/>
      <c r="F2667" s="56"/>
    </row>
    <row r="2668" spans="1:6" ht="15">
      <c r="A2668" s="11" t="s">
        <v>18</v>
      </c>
      <c r="B2668" s="57">
        <v>12352.82</v>
      </c>
      <c r="C2668" s="60">
        <f>B2668*0.82310886</f>
        <v>10167.7155879852</v>
      </c>
      <c r="D2668" s="60">
        <v>8685.52</v>
      </c>
      <c r="E2668" s="60">
        <f>B2668-D2668</f>
        <v>3667.2999999999993</v>
      </c>
      <c r="F2668" s="63">
        <f>B2668-C2668</f>
        <v>2185.1044120148</v>
      </c>
    </row>
    <row r="2669" spans="1:6" ht="15">
      <c r="A2669" s="12" t="s">
        <v>19</v>
      </c>
      <c r="B2669" s="58"/>
      <c r="C2669" s="61"/>
      <c r="D2669" s="61"/>
      <c r="E2669" s="61"/>
      <c r="F2669" s="64"/>
    </row>
    <row r="2670" spans="1:6" ht="15.75" thickBot="1">
      <c r="A2670" s="13" t="s">
        <v>27</v>
      </c>
      <c r="B2670" s="59"/>
      <c r="C2670" s="62"/>
      <c r="D2670" s="62"/>
      <c r="E2670" s="62"/>
      <c r="F2670" s="65"/>
    </row>
    <row r="2671" spans="1:6" ht="15.75" thickBot="1">
      <c r="A2671" s="10" t="s">
        <v>20</v>
      </c>
      <c r="B2671" s="38">
        <f>SUM(B2651:B2670)</f>
        <v>108854.66</v>
      </c>
      <c r="C2671" s="38">
        <f>SUM(C2651:C2670)</f>
        <v>186847.28432241193</v>
      </c>
      <c r="D2671" s="38">
        <f>SUM(D2651:D2670)</f>
        <v>76607.89</v>
      </c>
      <c r="E2671" s="38">
        <f>SUM(E2651:E2670)</f>
        <v>32246.770000000004</v>
      </c>
      <c r="F2671" s="38">
        <f>SUM(F2651:F2670)</f>
        <v>-77992.62432241191</v>
      </c>
    </row>
    <row r="2672" spans="2:6" ht="15.75" thickBot="1">
      <c r="B2672" s="40"/>
      <c r="C2672" s="40"/>
      <c r="D2672" s="40"/>
      <c r="E2672" s="40"/>
      <c r="F2672" s="40"/>
    </row>
    <row r="2673" spans="1:6" ht="15">
      <c r="A2673" s="69" t="s">
        <v>21</v>
      </c>
      <c r="B2673" s="72" t="s">
        <v>133</v>
      </c>
      <c r="C2673" s="73"/>
      <c r="D2673" s="73"/>
      <c r="E2673" s="73"/>
      <c r="F2673" s="74"/>
    </row>
    <row r="2674" spans="1:6" ht="15">
      <c r="A2674" s="70"/>
      <c r="B2674" s="75"/>
      <c r="C2674" s="76"/>
      <c r="D2674" s="76"/>
      <c r="E2674" s="76"/>
      <c r="F2674" s="77"/>
    </row>
    <row r="2675" spans="1:6" ht="30.75" thickBot="1">
      <c r="A2675" s="71"/>
      <c r="B2675" s="35" t="s">
        <v>0</v>
      </c>
      <c r="C2675" s="36" t="s">
        <v>1</v>
      </c>
      <c r="D2675" s="36" t="s">
        <v>22</v>
      </c>
      <c r="E2675" s="36" t="s">
        <v>23</v>
      </c>
      <c r="F2675" s="37" t="s">
        <v>2</v>
      </c>
    </row>
    <row r="2676" spans="1:6" ht="15">
      <c r="A2676" s="12" t="s">
        <v>3</v>
      </c>
      <c r="B2676" s="78">
        <v>19117.42</v>
      </c>
      <c r="C2676" s="79">
        <f>B2676*0.99240038</f>
        <v>18972.134872619597</v>
      </c>
      <c r="D2676" s="79">
        <v>13682.67</v>
      </c>
      <c r="E2676" s="79">
        <f>B2676-D2676</f>
        <v>5434.749999999998</v>
      </c>
      <c r="F2676" s="80">
        <f>B2676-C2676</f>
        <v>145.2851273804008</v>
      </c>
    </row>
    <row r="2677" spans="1:6" ht="15">
      <c r="A2677" s="12" t="s">
        <v>4</v>
      </c>
      <c r="B2677" s="58"/>
      <c r="C2677" s="61"/>
      <c r="D2677" s="61"/>
      <c r="E2677" s="61"/>
      <c r="F2677" s="64"/>
    </row>
    <row r="2678" spans="1:6" ht="15">
      <c r="A2678" s="13" t="s">
        <v>27</v>
      </c>
      <c r="B2678" s="66"/>
      <c r="C2678" s="67"/>
      <c r="D2678" s="67"/>
      <c r="E2678" s="67"/>
      <c r="F2678" s="68"/>
    </row>
    <row r="2679" spans="1:6" ht="15">
      <c r="A2679" s="14" t="s">
        <v>28</v>
      </c>
      <c r="B2679" s="48">
        <v>1429.37</v>
      </c>
      <c r="C2679" s="51">
        <v>0</v>
      </c>
      <c r="D2679" s="51">
        <v>1023.04</v>
      </c>
      <c r="E2679" s="51">
        <f>B2679-D2679</f>
        <v>406.3299999999999</v>
      </c>
      <c r="F2679" s="54">
        <f>B2679-C2679</f>
        <v>1429.37</v>
      </c>
    </row>
    <row r="2680" spans="1:6" ht="15">
      <c r="A2680" s="15" t="s">
        <v>29</v>
      </c>
      <c r="B2680" s="49"/>
      <c r="C2680" s="52"/>
      <c r="D2680" s="52"/>
      <c r="E2680" s="52"/>
      <c r="F2680" s="55"/>
    </row>
    <row r="2681" spans="1:6" ht="15">
      <c r="A2681" s="16" t="s">
        <v>27</v>
      </c>
      <c r="B2681" s="50"/>
      <c r="C2681" s="53"/>
      <c r="D2681" s="53"/>
      <c r="E2681" s="53"/>
      <c r="F2681" s="56"/>
    </row>
    <row r="2682" spans="1:6" ht="15">
      <c r="A2682" s="11" t="s">
        <v>6</v>
      </c>
      <c r="B2682" s="57">
        <v>25191.95</v>
      </c>
      <c r="C2682" s="60">
        <v>11418.21</v>
      </c>
      <c r="D2682" s="60">
        <v>18030.24</v>
      </c>
      <c r="E2682" s="60">
        <f>B2682-D2682</f>
        <v>7161.709999999999</v>
      </c>
      <c r="F2682" s="63">
        <f>B2682-C2682</f>
        <v>13773.740000000002</v>
      </c>
    </row>
    <row r="2683" spans="1:6" ht="15">
      <c r="A2683" s="12" t="s">
        <v>7</v>
      </c>
      <c r="B2683" s="58"/>
      <c r="C2683" s="61"/>
      <c r="D2683" s="61"/>
      <c r="E2683" s="61"/>
      <c r="F2683" s="64"/>
    </row>
    <row r="2684" spans="1:6" ht="15">
      <c r="A2684" s="13" t="s">
        <v>27</v>
      </c>
      <c r="B2684" s="66"/>
      <c r="C2684" s="67"/>
      <c r="D2684" s="67"/>
      <c r="E2684" s="67"/>
      <c r="F2684" s="68"/>
    </row>
    <row r="2685" spans="1:6" ht="15">
      <c r="A2685" s="14" t="s">
        <v>8</v>
      </c>
      <c r="B2685" s="48">
        <v>36983.7</v>
      </c>
      <c r="C2685" s="51">
        <v>155675.6</v>
      </c>
      <c r="D2685" s="51">
        <v>26469.78</v>
      </c>
      <c r="E2685" s="51">
        <f>B2685-D2685</f>
        <v>10513.919999999998</v>
      </c>
      <c r="F2685" s="54">
        <f>B2685-C2685</f>
        <v>-118691.90000000001</v>
      </c>
    </row>
    <row r="2686" spans="1:6" ht="15">
      <c r="A2686" s="16" t="s">
        <v>27</v>
      </c>
      <c r="B2686" s="50"/>
      <c r="C2686" s="53"/>
      <c r="D2686" s="53"/>
      <c r="E2686" s="53"/>
      <c r="F2686" s="56"/>
    </row>
    <row r="2687" spans="1:6" ht="15">
      <c r="A2687" s="11" t="s">
        <v>12</v>
      </c>
      <c r="B2687" s="57">
        <v>5002.64</v>
      </c>
      <c r="C2687" s="60">
        <f>B2687*0.99238655</f>
        <v>4964.552650492</v>
      </c>
      <c r="D2687" s="60">
        <v>3580.47</v>
      </c>
      <c r="E2687" s="60">
        <f>B2687-D2687</f>
        <v>1422.1700000000005</v>
      </c>
      <c r="F2687" s="63">
        <f>B2687-C2687</f>
        <v>38.08734950800044</v>
      </c>
    </row>
    <row r="2688" spans="1:6" ht="15">
      <c r="A2688" s="12" t="s">
        <v>13</v>
      </c>
      <c r="B2688" s="58"/>
      <c r="C2688" s="61"/>
      <c r="D2688" s="61"/>
      <c r="E2688" s="61"/>
      <c r="F2688" s="64"/>
    </row>
    <row r="2689" spans="1:6" ht="15">
      <c r="A2689" s="13" t="s">
        <v>27</v>
      </c>
      <c r="B2689" s="66"/>
      <c r="C2689" s="67"/>
      <c r="D2689" s="67"/>
      <c r="E2689" s="67"/>
      <c r="F2689" s="68"/>
    </row>
    <row r="2690" spans="1:6" ht="15">
      <c r="A2690" s="17" t="s">
        <v>16</v>
      </c>
      <c r="B2690" s="48">
        <v>8575.97</v>
      </c>
      <c r="C2690" s="51">
        <f>B2690</f>
        <v>8575.97</v>
      </c>
      <c r="D2690" s="51">
        <v>6137.96</v>
      </c>
      <c r="E2690" s="51">
        <f>B2690-D2690</f>
        <v>2438.0099999999993</v>
      </c>
      <c r="F2690" s="54">
        <f>B2690-C2690</f>
        <v>0</v>
      </c>
    </row>
    <row r="2691" spans="1:6" ht="15">
      <c r="A2691" s="17" t="s">
        <v>17</v>
      </c>
      <c r="B2691" s="49"/>
      <c r="C2691" s="52"/>
      <c r="D2691" s="52"/>
      <c r="E2691" s="52"/>
      <c r="F2691" s="55"/>
    </row>
    <row r="2692" spans="1:6" ht="15">
      <c r="A2692" s="18" t="s">
        <v>27</v>
      </c>
      <c r="B2692" s="50"/>
      <c r="C2692" s="53"/>
      <c r="D2692" s="53"/>
      <c r="E2692" s="53"/>
      <c r="F2692" s="56"/>
    </row>
    <row r="2693" spans="1:6" ht="15">
      <c r="A2693" s="11" t="s">
        <v>18</v>
      </c>
      <c r="B2693" s="57">
        <v>12327.94</v>
      </c>
      <c r="C2693" s="60">
        <f>B2693*0.82310886</f>
        <v>10147.2366395484</v>
      </c>
      <c r="D2693" s="60">
        <v>8823.31</v>
      </c>
      <c r="E2693" s="60">
        <f>B2693-D2693</f>
        <v>3504.630000000001</v>
      </c>
      <c r="F2693" s="63">
        <f>B2693-C2693</f>
        <v>2180.7033604516</v>
      </c>
    </row>
    <row r="2694" spans="1:6" ht="15">
      <c r="A2694" s="12" t="s">
        <v>19</v>
      </c>
      <c r="B2694" s="58"/>
      <c r="C2694" s="61"/>
      <c r="D2694" s="61"/>
      <c r="E2694" s="61"/>
      <c r="F2694" s="64"/>
    </row>
    <row r="2695" spans="1:6" ht="15.75" thickBot="1">
      <c r="A2695" s="13" t="s">
        <v>27</v>
      </c>
      <c r="B2695" s="59"/>
      <c r="C2695" s="62"/>
      <c r="D2695" s="62"/>
      <c r="E2695" s="62"/>
      <c r="F2695" s="65"/>
    </row>
    <row r="2696" spans="1:6" ht="15.75" thickBot="1">
      <c r="A2696" s="10" t="s">
        <v>20</v>
      </c>
      <c r="B2696" s="38">
        <f>SUM(B2676:B2695)</f>
        <v>108628.99</v>
      </c>
      <c r="C2696" s="38">
        <f>SUM(C2676:C2695)</f>
        <v>209753.70416266003</v>
      </c>
      <c r="D2696" s="38">
        <f>SUM(D2676:D2695)</f>
        <v>77747.47</v>
      </c>
      <c r="E2696" s="38">
        <f>SUM(E2676:E2695)</f>
        <v>30881.519999999997</v>
      </c>
      <c r="F2696" s="38">
        <f>SUM(F2676:F2695)</f>
        <v>-101124.71416266</v>
      </c>
    </row>
    <row r="2697" spans="2:6" ht="15">
      <c r="B2697" s="40"/>
      <c r="C2697" s="40"/>
      <c r="D2697" s="40"/>
      <c r="E2697" s="40"/>
      <c r="F2697" s="40"/>
    </row>
  </sheetData>
  <sheetProtection/>
  <mergeCells count="4001">
    <mergeCell ref="A1:F2"/>
    <mergeCell ref="F2690:F2692"/>
    <mergeCell ref="B2693:B2695"/>
    <mergeCell ref="C2693:C2695"/>
    <mergeCell ref="D2693:D2695"/>
    <mergeCell ref="E2693:E2695"/>
    <mergeCell ref="F2693:F2695"/>
    <mergeCell ref="B2690:B2692"/>
    <mergeCell ref="C2690:C2692"/>
    <mergeCell ref="D2690:D2692"/>
    <mergeCell ref="E2690:E2692"/>
    <mergeCell ref="F2685:F2686"/>
    <mergeCell ref="B2687:B2689"/>
    <mergeCell ref="C2687:C2689"/>
    <mergeCell ref="D2687:D2689"/>
    <mergeCell ref="E2687:E2689"/>
    <mergeCell ref="F2687:F2689"/>
    <mergeCell ref="B2685:B2686"/>
    <mergeCell ref="C2685:C2686"/>
    <mergeCell ref="D2685:D2686"/>
    <mergeCell ref="E2685:E2686"/>
    <mergeCell ref="F2679:F2681"/>
    <mergeCell ref="B2682:B2684"/>
    <mergeCell ref="C2682:C2684"/>
    <mergeCell ref="D2682:D2684"/>
    <mergeCell ref="E2682:E2684"/>
    <mergeCell ref="F2682:F2684"/>
    <mergeCell ref="B2679:B2681"/>
    <mergeCell ref="C2679:C2681"/>
    <mergeCell ref="D2679:D2681"/>
    <mergeCell ref="E2679:E2681"/>
    <mergeCell ref="A2673:A2675"/>
    <mergeCell ref="B2673:F2674"/>
    <mergeCell ref="B2676:B2678"/>
    <mergeCell ref="C2676:C2678"/>
    <mergeCell ref="D2676:D2678"/>
    <mergeCell ref="E2676:E2678"/>
    <mergeCell ref="F2676:F2678"/>
    <mergeCell ref="F2665:F2667"/>
    <mergeCell ref="B2668:B2670"/>
    <mergeCell ref="C2668:C2670"/>
    <mergeCell ref="D2668:D2670"/>
    <mergeCell ref="E2668:E2670"/>
    <mergeCell ref="F2668:F2670"/>
    <mergeCell ref="B2665:B2667"/>
    <mergeCell ref="C2665:C2667"/>
    <mergeCell ref="D2665:D2667"/>
    <mergeCell ref="E2665:E2667"/>
    <mergeCell ref="F2660:F2661"/>
    <mergeCell ref="B2662:B2664"/>
    <mergeCell ref="C2662:C2664"/>
    <mergeCell ref="D2662:D2664"/>
    <mergeCell ref="E2662:E2664"/>
    <mergeCell ref="F2662:F2664"/>
    <mergeCell ref="B2660:B2661"/>
    <mergeCell ref="C2660:C2661"/>
    <mergeCell ref="D2660:D2661"/>
    <mergeCell ref="E2660:E2661"/>
    <mergeCell ref="F2654:F2656"/>
    <mergeCell ref="B2657:B2659"/>
    <mergeCell ref="C2657:C2659"/>
    <mergeCell ref="D2657:D2659"/>
    <mergeCell ref="E2657:E2659"/>
    <mergeCell ref="F2657:F2659"/>
    <mergeCell ref="B2654:B2656"/>
    <mergeCell ref="C2654:C2656"/>
    <mergeCell ref="D2654:D2656"/>
    <mergeCell ref="E2654:E2656"/>
    <mergeCell ref="A2648:A2650"/>
    <mergeCell ref="B2648:F2649"/>
    <mergeCell ref="B2651:B2653"/>
    <mergeCell ref="C2651:C2653"/>
    <mergeCell ref="D2651:D2653"/>
    <mergeCell ref="E2651:E2653"/>
    <mergeCell ref="F2651:F2653"/>
    <mergeCell ref="F2640:F2642"/>
    <mergeCell ref="B2643:B2645"/>
    <mergeCell ref="C2643:C2645"/>
    <mergeCell ref="D2643:D2645"/>
    <mergeCell ref="E2643:E2645"/>
    <mergeCell ref="F2643:F2645"/>
    <mergeCell ref="B2640:B2642"/>
    <mergeCell ref="C2640:C2642"/>
    <mergeCell ref="D2640:D2642"/>
    <mergeCell ref="E2640:E2642"/>
    <mergeCell ref="F2635:F2636"/>
    <mergeCell ref="B2637:B2639"/>
    <mergeCell ref="C2637:C2639"/>
    <mergeCell ref="D2637:D2639"/>
    <mergeCell ref="E2637:E2639"/>
    <mergeCell ref="F2637:F2639"/>
    <mergeCell ref="B2635:B2636"/>
    <mergeCell ref="C2635:C2636"/>
    <mergeCell ref="D2635:D2636"/>
    <mergeCell ref="E2635:E2636"/>
    <mergeCell ref="F2629:F2631"/>
    <mergeCell ref="B2632:B2634"/>
    <mergeCell ref="C2632:C2634"/>
    <mergeCell ref="D2632:D2634"/>
    <mergeCell ref="E2632:E2634"/>
    <mergeCell ref="F2632:F2634"/>
    <mergeCell ref="B2629:B2631"/>
    <mergeCell ref="C2629:C2631"/>
    <mergeCell ref="D2629:D2631"/>
    <mergeCell ref="E2629:E2631"/>
    <mergeCell ref="A2623:A2625"/>
    <mergeCell ref="B2623:F2624"/>
    <mergeCell ref="B2626:B2628"/>
    <mergeCell ref="C2626:C2628"/>
    <mergeCell ref="D2626:D2628"/>
    <mergeCell ref="E2626:E2628"/>
    <mergeCell ref="F2626:F2628"/>
    <mergeCell ref="F2615:F2617"/>
    <mergeCell ref="B2618:B2620"/>
    <mergeCell ref="C2618:C2620"/>
    <mergeCell ref="D2618:D2620"/>
    <mergeCell ref="E2618:E2620"/>
    <mergeCell ref="F2618:F2620"/>
    <mergeCell ref="B2615:B2617"/>
    <mergeCell ref="C2615:C2617"/>
    <mergeCell ref="D2615:D2617"/>
    <mergeCell ref="E2615:E2617"/>
    <mergeCell ref="F2610:F2611"/>
    <mergeCell ref="B2612:B2614"/>
    <mergeCell ref="C2612:C2614"/>
    <mergeCell ref="D2612:D2614"/>
    <mergeCell ref="E2612:E2614"/>
    <mergeCell ref="F2612:F2614"/>
    <mergeCell ref="B2610:B2611"/>
    <mergeCell ref="C2610:C2611"/>
    <mergeCell ref="D2610:D2611"/>
    <mergeCell ref="E2610:E2611"/>
    <mergeCell ref="F2604:F2606"/>
    <mergeCell ref="B2607:B2609"/>
    <mergeCell ref="C2607:C2609"/>
    <mergeCell ref="D2607:D2609"/>
    <mergeCell ref="E2607:E2609"/>
    <mergeCell ref="F2607:F2609"/>
    <mergeCell ref="B2604:B2606"/>
    <mergeCell ref="C2604:C2606"/>
    <mergeCell ref="D2604:D2606"/>
    <mergeCell ref="E2604:E2606"/>
    <mergeCell ref="A2598:A2600"/>
    <mergeCell ref="B2598:F2599"/>
    <mergeCell ref="B2601:B2603"/>
    <mergeCell ref="C2601:C2603"/>
    <mergeCell ref="D2601:D2603"/>
    <mergeCell ref="E2601:E2603"/>
    <mergeCell ref="F2601:F2603"/>
    <mergeCell ref="F2590:F2592"/>
    <mergeCell ref="B2593:B2595"/>
    <mergeCell ref="C2593:C2595"/>
    <mergeCell ref="D2593:D2595"/>
    <mergeCell ref="E2593:E2595"/>
    <mergeCell ref="F2593:F2595"/>
    <mergeCell ref="B2590:B2592"/>
    <mergeCell ref="C2590:C2592"/>
    <mergeCell ref="D2590:D2592"/>
    <mergeCell ref="E2590:E2592"/>
    <mergeCell ref="F2585:F2586"/>
    <mergeCell ref="B2587:B2589"/>
    <mergeCell ref="C2587:C2589"/>
    <mergeCell ref="D2587:D2589"/>
    <mergeCell ref="E2587:E2589"/>
    <mergeCell ref="F2587:F2589"/>
    <mergeCell ref="B2585:B2586"/>
    <mergeCell ref="C2585:C2586"/>
    <mergeCell ref="D2585:D2586"/>
    <mergeCell ref="E2585:E2586"/>
    <mergeCell ref="F2579:F2581"/>
    <mergeCell ref="B2582:B2584"/>
    <mergeCell ref="C2582:C2584"/>
    <mergeCell ref="D2582:D2584"/>
    <mergeCell ref="E2582:E2584"/>
    <mergeCell ref="F2582:F2584"/>
    <mergeCell ref="B2579:B2581"/>
    <mergeCell ref="C2579:C2581"/>
    <mergeCell ref="D2579:D2581"/>
    <mergeCell ref="E2579:E2581"/>
    <mergeCell ref="F2568:F2570"/>
    <mergeCell ref="A2573:A2575"/>
    <mergeCell ref="B2573:F2574"/>
    <mergeCell ref="B2576:B2578"/>
    <mergeCell ref="C2576:C2578"/>
    <mergeCell ref="D2576:D2578"/>
    <mergeCell ref="E2576:E2578"/>
    <mergeCell ref="F2576:F2578"/>
    <mergeCell ref="B2568:B2570"/>
    <mergeCell ref="C2568:C2570"/>
    <mergeCell ref="D2568:D2570"/>
    <mergeCell ref="E2568:E2570"/>
    <mergeCell ref="F2562:F2564"/>
    <mergeCell ref="B2565:B2567"/>
    <mergeCell ref="C2565:C2567"/>
    <mergeCell ref="D2565:D2567"/>
    <mergeCell ref="E2565:E2567"/>
    <mergeCell ref="F2565:F2567"/>
    <mergeCell ref="B2562:B2564"/>
    <mergeCell ref="C2562:C2564"/>
    <mergeCell ref="D2562:D2564"/>
    <mergeCell ref="E2562:E2564"/>
    <mergeCell ref="F2557:F2559"/>
    <mergeCell ref="B2560:B2561"/>
    <mergeCell ref="C2560:C2561"/>
    <mergeCell ref="D2560:D2561"/>
    <mergeCell ref="E2560:E2561"/>
    <mergeCell ref="F2560:F2561"/>
    <mergeCell ref="B2557:B2559"/>
    <mergeCell ref="C2557:C2559"/>
    <mergeCell ref="D2557:D2559"/>
    <mergeCell ref="E2557:E2559"/>
    <mergeCell ref="F2551:F2553"/>
    <mergeCell ref="B2554:B2556"/>
    <mergeCell ref="C2554:C2556"/>
    <mergeCell ref="D2554:D2556"/>
    <mergeCell ref="E2554:E2556"/>
    <mergeCell ref="F2554:F2556"/>
    <mergeCell ref="B2551:B2553"/>
    <mergeCell ref="C2551:C2553"/>
    <mergeCell ref="D2551:D2553"/>
    <mergeCell ref="E2551:E2553"/>
    <mergeCell ref="D2532:D2533"/>
    <mergeCell ref="E2532:E2533"/>
    <mergeCell ref="F2532:F2533"/>
    <mergeCell ref="B2534:B2536"/>
    <mergeCell ref="C2534:C2536"/>
    <mergeCell ref="D2534:D2536"/>
    <mergeCell ref="E2534:E2536"/>
    <mergeCell ref="F2534:F2536"/>
    <mergeCell ref="F2526:F2528"/>
    <mergeCell ref="A2548:A2550"/>
    <mergeCell ref="B2548:F2549"/>
    <mergeCell ref="B2529:B2531"/>
    <mergeCell ref="C2529:C2531"/>
    <mergeCell ref="D2529:D2531"/>
    <mergeCell ref="E2529:E2531"/>
    <mergeCell ref="F2529:F2531"/>
    <mergeCell ref="B2532:B2533"/>
    <mergeCell ref="C2532:C2533"/>
    <mergeCell ref="B2526:B2528"/>
    <mergeCell ref="C2526:C2528"/>
    <mergeCell ref="D2526:D2528"/>
    <mergeCell ref="E2526:E2528"/>
    <mergeCell ref="F2540:F2542"/>
    <mergeCell ref="B2543:B2545"/>
    <mergeCell ref="C2543:C2545"/>
    <mergeCell ref="D2543:D2545"/>
    <mergeCell ref="E2543:E2545"/>
    <mergeCell ref="F2543:F2545"/>
    <mergeCell ref="B2540:B2542"/>
    <mergeCell ref="C2540:C2542"/>
    <mergeCell ref="D2540:D2542"/>
    <mergeCell ref="E2540:E2542"/>
    <mergeCell ref="F2515:F2517"/>
    <mergeCell ref="A2520:A2522"/>
    <mergeCell ref="B2520:F2521"/>
    <mergeCell ref="B2523:B2525"/>
    <mergeCell ref="C2523:C2525"/>
    <mergeCell ref="D2523:D2525"/>
    <mergeCell ref="E2523:E2525"/>
    <mergeCell ref="F2523:F2525"/>
    <mergeCell ref="F2512:F2514"/>
    <mergeCell ref="B2537:B2539"/>
    <mergeCell ref="C2537:C2539"/>
    <mergeCell ref="D2537:D2539"/>
    <mergeCell ref="E2537:E2539"/>
    <mergeCell ref="F2537:F2539"/>
    <mergeCell ref="B2515:B2517"/>
    <mergeCell ref="C2515:C2517"/>
    <mergeCell ref="D2515:D2517"/>
    <mergeCell ref="E2515:E2517"/>
    <mergeCell ref="B2512:B2514"/>
    <mergeCell ref="C2512:C2514"/>
    <mergeCell ref="D2512:D2514"/>
    <mergeCell ref="E2512:E2514"/>
    <mergeCell ref="F2507:F2508"/>
    <mergeCell ref="B2509:B2511"/>
    <mergeCell ref="C2509:C2511"/>
    <mergeCell ref="D2509:D2511"/>
    <mergeCell ref="E2509:E2511"/>
    <mergeCell ref="F2509:F2511"/>
    <mergeCell ref="B2507:B2508"/>
    <mergeCell ref="C2507:C2508"/>
    <mergeCell ref="D2507:D2508"/>
    <mergeCell ref="E2507:E2508"/>
    <mergeCell ref="F2501:F2503"/>
    <mergeCell ref="B2504:B2506"/>
    <mergeCell ref="C2504:C2506"/>
    <mergeCell ref="D2504:D2506"/>
    <mergeCell ref="E2504:E2506"/>
    <mergeCell ref="F2504:F2506"/>
    <mergeCell ref="B2501:B2503"/>
    <mergeCell ref="C2501:C2503"/>
    <mergeCell ref="D2501:D2503"/>
    <mergeCell ref="E2501:E2503"/>
    <mergeCell ref="A2495:A2497"/>
    <mergeCell ref="B2495:F2496"/>
    <mergeCell ref="B2498:B2500"/>
    <mergeCell ref="C2498:C2500"/>
    <mergeCell ref="D2498:D2500"/>
    <mergeCell ref="E2498:E2500"/>
    <mergeCell ref="F2498:F2500"/>
    <mergeCell ref="F2487:F2489"/>
    <mergeCell ref="B2490:B2492"/>
    <mergeCell ref="C2490:C2492"/>
    <mergeCell ref="D2490:D2492"/>
    <mergeCell ref="E2490:E2492"/>
    <mergeCell ref="F2490:F2492"/>
    <mergeCell ref="B2487:B2489"/>
    <mergeCell ref="C2487:C2489"/>
    <mergeCell ref="D2487:D2489"/>
    <mergeCell ref="E2487:E2489"/>
    <mergeCell ref="F2482:F2483"/>
    <mergeCell ref="B2484:B2486"/>
    <mergeCell ref="C2484:C2486"/>
    <mergeCell ref="D2484:D2486"/>
    <mergeCell ref="E2484:E2486"/>
    <mergeCell ref="F2484:F2486"/>
    <mergeCell ref="B2482:B2483"/>
    <mergeCell ref="C2482:C2483"/>
    <mergeCell ref="D2482:D2483"/>
    <mergeCell ref="E2482:E2483"/>
    <mergeCell ref="F2476:F2478"/>
    <mergeCell ref="B2479:B2481"/>
    <mergeCell ref="C2479:C2481"/>
    <mergeCell ref="D2479:D2481"/>
    <mergeCell ref="E2479:E2481"/>
    <mergeCell ref="F2479:F2481"/>
    <mergeCell ref="B2476:B2478"/>
    <mergeCell ref="C2476:C2478"/>
    <mergeCell ref="D2476:D2478"/>
    <mergeCell ref="E2476:E2478"/>
    <mergeCell ref="A2470:A2472"/>
    <mergeCell ref="B2470:F2471"/>
    <mergeCell ref="B2473:B2475"/>
    <mergeCell ref="C2473:C2475"/>
    <mergeCell ref="D2473:D2475"/>
    <mergeCell ref="E2473:E2475"/>
    <mergeCell ref="F2473:F2475"/>
    <mergeCell ref="F2462:F2464"/>
    <mergeCell ref="B2465:B2467"/>
    <mergeCell ref="C2465:C2467"/>
    <mergeCell ref="D2465:D2467"/>
    <mergeCell ref="E2465:E2467"/>
    <mergeCell ref="F2465:F2467"/>
    <mergeCell ref="B2462:B2464"/>
    <mergeCell ref="C2462:C2464"/>
    <mergeCell ref="D2462:D2464"/>
    <mergeCell ref="E2462:E2464"/>
    <mergeCell ref="F2457:F2458"/>
    <mergeCell ref="B2459:B2461"/>
    <mergeCell ref="C2459:C2461"/>
    <mergeCell ref="D2459:D2461"/>
    <mergeCell ref="E2459:E2461"/>
    <mergeCell ref="F2459:F2461"/>
    <mergeCell ref="B2457:B2458"/>
    <mergeCell ref="C2457:C2458"/>
    <mergeCell ref="D2457:D2458"/>
    <mergeCell ref="E2457:E2458"/>
    <mergeCell ref="F2451:F2453"/>
    <mergeCell ref="B2454:B2456"/>
    <mergeCell ref="C2454:C2456"/>
    <mergeCell ref="D2454:D2456"/>
    <mergeCell ref="E2454:E2456"/>
    <mergeCell ref="F2454:F2456"/>
    <mergeCell ref="B2451:B2453"/>
    <mergeCell ref="C2451:C2453"/>
    <mergeCell ref="D2451:D2453"/>
    <mergeCell ref="E2451:E2453"/>
    <mergeCell ref="A2445:A2447"/>
    <mergeCell ref="B2445:F2446"/>
    <mergeCell ref="B2448:B2450"/>
    <mergeCell ref="C2448:C2450"/>
    <mergeCell ref="D2448:D2450"/>
    <mergeCell ref="E2448:E2450"/>
    <mergeCell ref="F2448:F2450"/>
    <mergeCell ref="F2437:F2439"/>
    <mergeCell ref="B2440:B2442"/>
    <mergeCell ref="C2440:C2442"/>
    <mergeCell ref="D2440:D2442"/>
    <mergeCell ref="E2440:E2442"/>
    <mergeCell ref="F2440:F2442"/>
    <mergeCell ref="B2437:B2439"/>
    <mergeCell ref="C2437:C2439"/>
    <mergeCell ref="D2437:D2439"/>
    <mergeCell ref="E2437:E2439"/>
    <mergeCell ref="F2432:F2433"/>
    <mergeCell ref="B2434:B2436"/>
    <mergeCell ref="C2434:C2436"/>
    <mergeCell ref="D2434:D2436"/>
    <mergeCell ref="E2434:E2436"/>
    <mergeCell ref="F2434:F2436"/>
    <mergeCell ref="B2432:B2433"/>
    <mergeCell ref="C2432:C2433"/>
    <mergeCell ref="D2432:D2433"/>
    <mergeCell ref="E2432:E2433"/>
    <mergeCell ref="F2426:F2428"/>
    <mergeCell ref="B2429:B2431"/>
    <mergeCell ref="C2429:C2431"/>
    <mergeCell ref="D2429:D2431"/>
    <mergeCell ref="E2429:E2431"/>
    <mergeCell ref="F2429:F2431"/>
    <mergeCell ref="B2426:B2428"/>
    <mergeCell ref="C2426:C2428"/>
    <mergeCell ref="D2426:D2428"/>
    <mergeCell ref="E2426:E2428"/>
    <mergeCell ref="A2420:A2422"/>
    <mergeCell ref="B2420:F2421"/>
    <mergeCell ref="B2423:B2425"/>
    <mergeCell ref="C2423:C2425"/>
    <mergeCell ref="D2423:D2425"/>
    <mergeCell ref="E2423:E2425"/>
    <mergeCell ref="F2423:F2425"/>
    <mergeCell ref="F2412:F2414"/>
    <mergeCell ref="B2415:B2417"/>
    <mergeCell ref="C2415:C2417"/>
    <mergeCell ref="D2415:D2417"/>
    <mergeCell ref="E2415:E2417"/>
    <mergeCell ref="F2415:F2417"/>
    <mergeCell ref="B2412:B2414"/>
    <mergeCell ref="C2412:C2414"/>
    <mergeCell ref="D2412:D2414"/>
    <mergeCell ref="E2412:E2414"/>
    <mergeCell ref="F2406:F2408"/>
    <mergeCell ref="B2409:B2411"/>
    <mergeCell ref="C2409:C2411"/>
    <mergeCell ref="D2409:D2411"/>
    <mergeCell ref="E2409:E2411"/>
    <mergeCell ref="F2409:F2411"/>
    <mergeCell ref="B2406:B2408"/>
    <mergeCell ref="C2406:C2408"/>
    <mergeCell ref="D2406:D2408"/>
    <mergeCell ref="E2406:E2408"/>
    <mergeCell ref="F2390:F2392"/>
    <mergeCell ref="B2404:B2405"/>
    <mergeCell ref="C2404:C2405"/>
    <mergeCell ref="D2404:D2405"/>
    <mergeCell ref="E2404:E2405"/>
    <mergeCell ref="F2404:F2405"/>
    <mergeCell ref="B2390:B2392"/>
    <mergeCell ref="C2390:C2392"/>
    <mergeCell ref="D2390:D2392"/>
    <mergeCell ref="E2390:E2392"/>
    <mergeCell ref="F2384:F2386"/>
    <mergeCell ref="B2387:B2389"/>
    <mergeCell ref="C2387:C2389"/>
    <mergeCell ref="D2387:D2389"/>
    <mergeCell ref="E2387:E2389"/>
    <mergeCell ref="F2387:F2389"/>
    <mergeCell ref="F2401:F2403"/>
    <mergeCell ref="B2382:B2383"/>
    <mergeCell ref="C2382:C2383"/>
    <mergeCell ref="D2382:D2383"/>
    <mergeCell ref="E2382:E2383"/>
    <mergeCell ref="F2382:F2383"/>
    <mergeCell ref="B2384:B2386"/>
    <mergeCell ref="C2384:C2386"/>
    <mergeCell ref="D2384:D2386"/>
    <mergeCell ref="E2384:E2386"/>
    <mergeCell ref="B2401:B2403"/>
    <mergeCell ref="C2401:C2403"/>
    <mergeCell ref="D2401:D2403"/>
    <mergeCell ref="E2401:E2403"/>
    <mergeCell ref="A2395:A2397"/>
    <mergeCell ref="B2395:F2396"/>
    <mergeCell ref="B2398:B2400"/>
    <mergeCell ref="C2398:C2400"/>
    <mergeCell ref="D2398:D2400"/>
    <mergeCell ref="E2398:E2400"/>
    <mergeCell ref="F2398:F2400"/>
    <mergeCell ref="F2376:F2378"/>
    <mergeCell ref="B2379:B2381"/>
    <mergeCell ref="C2379:C2381"/>
    <mergeCell ref="D2379:D2381"/>
    <mergeCell ref="E2379:E2381"/>
    <mergeCell ref="F2379:F2381"/>
    <mergeCell ref="B2376:B2378"/>
    <mergeCell ref="C2376:C2378"/>
    <mergeCell ref="D2376:D2378"/>
    <mergeCell ref="E2376:E2378"/>
    <mergeCell ref="A2370:A2372"/>
    <mergeCell ref="B2370:F2371"/>
    <mergeCell ref="B2373:B2375"/>
    <mergeCell ref="C2373:C2375"/>
    <mergeCell ref="D2373:D2375"/>
    <mergeCell ref="E2373:E2375"/>
    <mergeCell ref="F2373:F2375"/>
    <mergeCell ref="F2362:F2364"/>
    <mergeCell ref="B2365:B2367"/>
    <mergeCell ref="C2365:C2367"/>
    <mergeCell ref="D2365:D2367"/>
    <mergeCell ref="E2365:E2367"/>
    <mergeCell ref="F2365:F2367"/>
    <mergeCell ref="B2362:B2364"/>
    <mergeCell ref="C2362:C2364"/>
    <mergeCell ref="D2362:D2364"/>
    <mergeCell ref="E2362:E2364"/>
    <mergeCell ref="F2357:F2358"/>
    <mergeCell ref="B2359:B2361"/>
    <mergeCell ref="C2359:C2361"/>
    <mergeCell ref="D2359:D2361"/>
    <mergeCell ref="E2359:E2361"/>
    <mergeCell ref="F2359:F2361"/>
    <mergeCell ref="B2357:B2358"/>
    <mergeCell ref="C2357:C2358"/>
    <mergeCell ref="D2357:D2358"/>
    <mergeCell ref="E2357:E2358"/>
    <mergeCell ref="F2351:F2353"/>
    <mergeCell ref="B2354:B2356"/>
    <mergeCell ref="C2354:C2356"/>
    <mergeCell ref="D2354:D2356"/>
    <mergeCell ref="E2354:E2356"/>
    <mergeCell ref="F2354:F2356"/>
    <mergeCell ref="B2351:B2353"/>
    <mergeCell ref="C2351:C2353"/>
    <mergeCell ref="D2351:D2353"/>
    <mergeCell ref="E2351:E2353"/>
    <mergeCell ref="A2345:A2347"/>
    <mergeCell ref="B2345:F2346"/>
    <mergeCell ref="B2348:B2350"/>
    <mergeCell ref="C2348:C2350"/>
    <mergeCell ref="D2348:D2350"/>
    <mergeCell ref="E2348:E2350"/>
    <mergeCell ref="F2348:F2350"/>
    <mergeCell ref="F2337:F2339"/>
    <mergeCell ref="B2340:B2342"/>
    <mergeCell ref="C2340:C2342"/>
    <mergeCell ref="D2340:D2342"/>
    <mergeCell ref="E2340:E2342"/>
    <mergeCell ref="F2340:F2342"/>
    <mergeCell ref="B2337:B2339"/>
    <mergeCell ref="C2337:C2339"/>
    <mergeCell ref="D2337:D2339"/>
    <mergeCell ref="E2337:E2339"/>
    <mergeCell ref="F2332:F2333"/>
    <mergeCell ref="B2334:B2336"/>
    <mergeCell ref="C2334:C2336"/>
    <mergeCell ref="D2334:D2336"/>
    <mergeCell ref="E2334:E2336"/>
    <mergeCell ref="F2334:F2336"/>
    <mergeCell ref="B2332:B2333"/>
    <mergeCell ref="C2332:C2333"/>
    <mergeCell ref="D2332:D2333"/>
    <mergeCell ref="E2332:E2333"/>
    <mergeCell ref="F2326:F2328"/>
    <mergeCell ref="B2329:B2331"/>
    <mergeCell ref="C2329:C2331"/>
    <mergeCell ref="D2329:D2331"/>
    <mergeCell ref="E2329:E2331"/>
    <mergeCell ref="F2329:F2331"/>
    <mergeCell ref="B2326:B2328"/>
    <mergeCell ref="C2326:C2328"/>
    <mergeCell ref="D2326:D2328"/>
    <mergeCell ref="E2326:E2328"/>
    <mergeCell ref="F2315:F2317"/>
    <mergeCell ref="A2320:A2322"/>
    <mergeCell ref="B2320:F2321"/>
    <mergeCell ref="B2323:B2325"/>
    <mergeCell ref="C2323:C2325"/>
    <mergeCell ref="D2323:D2325"/>
    <mergeCell ref="E2323:E2325"/>
    <mergeCell ref="F2323:F2325"/>
    <mergeCell ref="B2315:B2317"/>
    <mergeCell ref="C2315:C2317"/>
    <mergeCell ref="D2315:D2317"/>
    <mergeCell ref="E2315:E2317"/>
    <mergeCell ref="F2309:F2311"/>
    <mergeCell ref="B2312:B2314"/>
    <mergeCell ref="C2312:C2314"/>
    <mergeCell ref="D2312:D2314"/>
    <mergeCell ref="E2312:E2314"/>
    <mergeCell ref="F2312:F2314"/>
    <mergeCell ref="B2309:B2311"/>
    <mergeCell ref="C2309:C2311"/>
    <mergeCell ref="D2309:D2311"/>
    <mergeCell ref="E2309:E2311"/>
    <mergeCell ref="F2304:F2306"/>
    <mergeCell ref="B2307:B2308"/>
    <mergeCell ref="C2307:C2308"/>
    <mergeCell ref="D2307:D2308"/>
    <mergeCell ref="E2307:E2308"/>
    <mergeCell ref="F2307:F2308"/>
    <mergeCell ref="B2304:B2306"/>
    <mergeCell ref="C2304:C2306"/>
    <mergeCell ref="D2304:D2306"/>
    <mergeCell ref="E2304:E2306"/>
    <mergeCell ref="F2298:F2300"/>
    <mergeCell ref="B2301:B2303"/>
    <mergeCell ref="C2301:C2303"/>
    <mergeCell ref="D2301:D2303"/>
    <mergeCell ref="E2301:E2303"/>
    <mergeCell ref="F2301:F2303"/>
    <mergeCell ref="B2298:B2300"/>
    <mergeCell ref="C2298:C2300"/>
    <mergeCell ref="D2298:D2300"/>
    <mergeCell ref="E2298:E2300"/>
    <mergeCell ref="F2279:F2280"/>
    <mergeCell ref="B2281:B2283"/>
    <mergeCell ref="C2281:C2283"/>
    <mergeCell ref="A2295:A2297"/>
    <mergeCell ref="B2295:F2296"/>
    <mergeCell ref="B2279:B2280"/>
    <mergeCell ref="C2279:C2280"/>
    <mergeCell ref="D2279:D2280"/>
    <mergeCell ref="E2279:E2280"/>
    <mergeCell ref="F2273:F2275"/>
    <mergeCell ref="B2276:B2278"/>
    <mergeCell ref="C2276:C2278"/>
    <mergeCell ref="D2276:D2278"/>
    <mergeCell ref="E2276:E2278"/>
    <mergeCell ref="F2276:F2278"/>
    <mergeCell ref="F2290:F2292"/>
    <mergeCell ref="B2284:B2286"/>
    <mergeCell ref="C2284:C2286"/>
    <mergeCell ref="D2284:D2286"/>
    <mergeCell ref="E2284:E2286"/>
    <mergeCell ref="F2284:F2286"/>
    <mergeCell ref="B2290:B2292"/>
    <mergeCell ref="C2290:C2292"/>
    <mergeCell ref="D2290:D2292"/>
    <mergeCell ref="E2290:E2292"/>
    <mergeCell ref="F2270:F2272"/>
    <mergeCell ref="B2287:B2289"/>
    <mergeCell ref="C2287:C2289"/>
    <mergeCell ref="D2287:D2289"/>
    <mergeCell ref="E2287:E2289"/>
    <mergeCell ref="F2287:F2289"/>
    <mergeCell ref="B2273:B2275"/>
    <mergeCell ref="C2273:C2275"/>
    <mergeCell ref="D2273:D2275"/>
    <mergeCell ref="E2273:E2275"/>
    <mergeCell ref="B2270:B2272"/>
    <mergeCell ref="C2270:C2272"/>
    <mergeCell ref="D2270:D2272"/>
    <mergeCell ref="E2270:E2272"/>
    <mergeCell ref="D2262:D2264"/>
    <mergeCell ref="E2262:E2264"/>
    <mergeCell ref="F2262:F2264"/>
    <mergeCell ref="A2267:A2269"/>
    <mergeCell ref="B2267:F2268"/>
    <mergeCell ref="D2281:D2283"/>
    <mergeCell ref="E2281:E2283"/>
    <mergeCell ref="F2281:F2283"/>
    <mergeCell ref="B2259:B2261"/>
    <mergeCell ref="C2259:C2261"/>
    <mergeCell ref="D2259:D2261"/>
    <mergeCell ref="E2259:E2261"/>
    <mergeCell ref="F2259:F2261"/>
    <mergeCell ref="B2262:B2264"/>
    <mergeCell ref="C2262:C2264"/>
    <mergeCell ref="F2254:F2255"/>
    <mergeCell ref="B2256:B2258"/>
    <mergeCell ref="C2256:C2258"/>
    <mergeCell ref="D2256:D2258"/>
    <mergeCell ref="E2256:E2258"/>
    <mergeCell ref="F2256:F2258"/>
    <mergeCell ref="B2254:B2255"/>
    <mergeCell ref="C2254:C2255"/>
    <mergeCell ref="D2254:D2255"/>
    <mergeCell ref="E2254:E2255"/>
    <mergeCell ref="F2248:F2250"/>
    <mergeCell ref="B2251:B2253"/>
    <mergeCell ref="C2251:C2253"/>
    <mergeCell ref="D2251:D2253"/>
    <mergeCell ref="E2251:E2253"/>
    <mergeCell ref="F2251:F2253"/>
    <mergeCell ref="B2248:B2250"/>
    <mergeCell ref="C2248:C2250"/>
    <mergeCell ref="D2248:D2250"/>
    <mergeCell ref="E2248:E2250"/>
    <mergeCell ref="A2242:A2244"/>
    <mergeCell ref="B2242:F2243"/>
    <mergeCell ref="B2245:B2247"/>
    <mergeCell ref="C2245:C2247"/>
    <mergeCell ref="D2245:D2247"/>
    <mergeCell ref="E2245:E2247"/>
    <mergeCell ref="F2245:F2247"/>
    <mergeCell ref="F2234:F2236"/>
    <mergeCell ref="B2237:B2239"/>
    <mergeCell ref="C2237:C2239"/>
    <mergeCell ref="D2237:D2239"/>
    <mergeCell ref="E2237:E2239"/>
    <mergeCell ref="F2237:F2239"/>
    <mergeCell ref="B2234:B2236"/>
    <mergeCell ref="C2234:C2236"/>
    <mergeCell ref="D2234:D2236"/>
    <mergeCell ref="E2234:E2236"/>
    <mergeCell ref="F2229:F2230"/>
    <mergeCell ref="B2231:B2233"/>
    <mergeCell ref="C2231:C2233"/>
    <mergeCell ref="D2231:D2233"/>
    <mergeCell ref="E2231:E2233"/>
    <mergeCell ref="F2231:F2233"/>
    <mergeCell ref="B2229:B2230"/>
    <mergeCell ref="C2229:C2230"/>
    <mergeCell ref="D2229:D2230"/>
    <mergeCell ref="E2229:E2230"/>
    <mergeCell ref="F2223:F2225"/>
    <mergeCell ref="B2226:B2228"/>
    <mergeCell ref="C2226:C2228"/>
    <mergeCell ref="D2226:D2228"/>
    <mergeCell ref="E2226:E2228"/>
    <mergeCell ref="F2226:F2228"/>
    <mergeCell ref="B2223:B2225"/>
    <mergeCell ref="C2223:C2225"/>
    <mergeCell ref="D2223:D2225"/>
    <mergeCell ref="E2223:E2225"/>
    <mergeCell ref="A2217:A2219"/>
    <mergeCell ref="B2217:F2218"/>
    <mergeCell ref="B2220:B2222"/>
    <mergeCell ref="C2220:C2222"/>
    <mergeCell ref="D2220:D2222"/>
    <mergeCell ref="E2220:E2222"/>
    <mergeCell ref="F2220:F2222"/>
    <mergeCell ref="F2209:F2211"/>
    <mergeCell ref="B2212:B2214"/>
    <mergeCell ref="C2212:C2214"/>
    <mergeCell ref="D2212:D2214"/>
    <mergeCell ref="E2212:E2214"/>
    <mergeCell ref="F2212:F2214"/>
    <mergeCell ref="B2209:B2211"/>
    <mergeCell ref="C2209:C2211"/>
    <mergeCell ref="D2209:D2211"/>
    <mergeCell ref="E2209:E2211"/>
    <mergeCell ref="F2204:F2205"/>
    <mergeCell ref="B2206:B2208"/>
    <mergeCell ref="C2206:C2208"/>
    <mergeCell ref="D2206:D2208"/>
    <mergeCell ref="E2206:E2208"/>
    <mergeCell ref="F2206:F2208"/>
    <mergeCell ref="B2204:B2205"/>
    <mergeCell ref="C2204:C2205"/>
    <mergeCell ref="D2204:D2205"/>
    <mergeCell ref="E2204:E2205"/>
    <mergeCell ref="F2198:F2200"/>
    <mergeCell ref="B2201:B2203"/>
    <mergeCell ref="C2201:C2203"/>
    <mergeCell ref="D2201:D2203"/>
    <mergeCell ref="E2201:E2203"/>
    <mergeCell ref="F2201:F2203"/>
    <mergeCell ref="B2198:B2200"/>
    <mergeCell ref="C2198:C2200"/>
    <mergeCell ref="D2198:D2200"/>
    <mergeCell ref="E2198:E2200"/>
    <mergeCell ref="A2192:A2194"/>
    <mergeCell ref="B2192:F2193"/>
    <mergeCell ref="B2195:B2197"/>
    <mergeCell ref="C2195:C2197"/>
    <mergeCell ref="D2195:D2197"/>
    <mergeCell ref="E2195:E2197"/>
    <mergeCell ref="F2195:F2197"/>
    <mergeCell ref="F2184:F2186"/>
    <mergeCell ref="B2187:B2189"/>
    <mergeCell ref="C2187:C2189"/>
    <mergeCell ref="D2187:D2189"/>
    <mergeCell ref="E2187:E2189"/>
    <mergeCell ref="F2187:F2189"/>
    <mergeCell ref="B2184:B2186"/>
    <mergeCell ref="C2184:C2186"/>
    <mergeCell ref="D2184:D2186"/>
    <mergeCell ref="E2184:E2186"/>
    <mergeCell ref="D2170:D2172"/>
    <mergeCell ref="E2170:E2172"/>
    <mergeCell ref="F2170:F2172"/>
    <mergeCell ref="B2173:B2175"/>
    <mergeCell ref="C2173:C2175"/>
    <mergeCell ref="D2173:D2175"/>
    <mergeCell ref="E2173:E2175"/>
    <mergeCell ref="F2173:F2175"/>
    <mergeCell ref="F2181:F2183"/>
    <mergeCell ref="A2164:A2166"/>
    <mergeCell ref="B2164:F2165"/>
    <mergeCell ref="B2167:B2169"/>
    <mergeCell ref="C2167:C2169"/>
    <mergeCell ref="D2167:D2169"/>
    <mergeCell ref="E2167:E2169"/>
    <mergeCell ref="F2167:F2169"/>
    <mergeCell ref="B2170:B2172"/>
    <mergeCell ref="C2170:C2172"/>
    <mergeCell ref="B2181:B2183"/>
    <mergeCell ref="C2181:C2183"/>
    <mergeCell ref="D2181:D2183"/>
    <mergeCell ref="E2181:E2183"/>
    <mergeCell ref="F2176:F2177"/>
    <mergeCell ref="B2178:B2180"/>
    <mergeCell ref="C2178:C2180"/>
    <mergeCell ref="D2178:D2180"/>
    <mergeCell ref="E2178:E2180"/>
    <mergeCell ref="F2178:F2180"/>
    <mergeCell ref="B2176:B2177"/>
    <mergeCell ref="C2176:C2177"/>
    <mergeCell ref="D2176:D2177"/>
    <mergeCell ref="E2176:E2177"/>
    <mergeCell ref="F1690:F1692"/>
    <mergeCell ref="B1693:B1694"/>
    <mergeCell ref="C1693:C1694"/>
    <mergeCell ref="D1693:D1694"/>
    <mergeCell ref="E1693:E1694"/>
    <mergeCell ref="F1693:F1694"/>
    <mergeCell ref="B1690:B1692"/>
    <mergeCell ref="C1690:C1692"/>
    <mergeCell ref="D1690:D1692"/>
    <mergeCell ref="E1690:E1692"/>
    <mergeCell ref="F1695:F1697"/>
    <mergeCell ref="B1698:B1700"/>
    <mergeCell ref="C1698:C1700"/>
    <mergeCell ref="D1698:D1700"/>
    <mergeCell ref="E1698:E1700"/>
    <mergeCell ref="F1698:F1700"/>
    <mergeCell ref="F1676:F1678"/>
    <mergeCell ref="B1701:B1703"/>
    <mergeCell ref="C1701:C1703"/>
    <mergeCell ref="D1701:D1703"/>
    <mergeCell ref="E1701:E1703"/>
    <mergeCell ref="F1701:F1703"/>
    <mergeCell ref="B1695:B1697"/>
    <mergeCell ref="C1695:C1697"/>
    <mergeCell ref="D1695:D1697"/>
    <mergeCell ref="E1695:E1697"/>
    <mergeCell ref="F1687:F1689"/>
    <mergeCell ref="B1673:B1675"/>
    <mergeCell ref="C1673:C1675"/>
    <mergeCell ref="D1673:D1675"/>
    <mergeCell ref="E1673:E1675"/>
    <mergeCell ref="F1673:F1675"/>
    <mergeCell ref="B1676:B1678"/>
    <mergeCell ref="C1676:C1678"/>
    <mergeCell ref="D1676:D1678"/>
    <mergeCell ref="E1676:E1678"/>
    <mergeCell ref="B1687:B1689"/>
    <mergeCell ref="C1687:C1689"/>
    <mergeCell ref="D1687:D1689"/>
    <mergeCell ref="E1687:E1689"/>
    <mergeCell ref="A1681:A1683"/>
    <mergeCell ref="B1681:F1682"/>
    <mergeCell ref="B1684:B1686"/>
    <mergeCell ref="C1684:C1686"/>
    <mergeCell ref="D1684:D1686"/>
    <mergeCell ref="E1684:E1686"/>
    <mergeCell ref="F1684:F1686"/>
    <mergeCell ref="F1662:F1664"/>
    <mergeCell ref="B1665:B1667"/>
    <mergeCell ref="C1665:C1667"/>
    <mergeCell ref="D1665:D1667"/>
    <mergeCell ref="E1665:E1667"/>
    <mergeCell ref="F1665:F1667"/>
    <mergeCell ref="B1662:B1664"/>
    <mergeCell ref="C1662:C1664"/>
    <mergeCell ref="D1662:D1664"/>
    <mergeCell ref="E1662:E1664"/>
    <mergeCell ref="F1668:F1669"/>
    <mergeCell ref="B1670:B1672"/>
    <mergeCell ref="C1670:C1672"/>
    <mergeCell ref="D1670:D1672"/>
    <mergeCell ref="E1670:E1672"/>
    <mergeCell ref="F1670:F1672"/>
    <mergeCell ref="B1668:B1669"/>
    <mergeCell ref="C1668:C1669"/>
    <mergeCell ref="D1668:D1669"/>
    <mergeCell ref="E1668:E1669"/>
    <mergeCell ref="F1645:F1647"/>
    <mergeCell ref="B1648:B1650"/>
    <mergeCell ref="C1648:C1650"/>
    <mergeCell ref="D1648:D1650"/>
    <mergeCell ref="E1648:E1650"/>
    <mergeCell ref="F1648:F1650"/>
    <mergeCell ref="A1656:A1658"/>
    <mergeCell ref="B1656:F1657"/>
    <mergeCell ref="B1659:B1661"/>
    <mergeCell ref="C1659:C1661"/>
    <mergeCell ref="D1659:D1661"/>
    <mergeCell ref="E1659:E1661"/>
    <mergeCell ref="F1659:F1661"/>
    <mergeCell ref="F1637:F1639"/>
    <mergeCell ref="B1651:B1653"/>
    <mergeCell ref="C1651:C1653"/>
    <mergeCell ref="D1651:D1653"/>
    <mergeCell ref="E1651:E1653"/>
    <mergeCell ref="F1651:F1653"/>
    <mergeCell ref="B1645:B1647"/>
    <mergeCell ref="C1645:C1647"/>
    <mergeCell ref="D1645:D1647"/>
    <mergeCell ref="E1645:E1647"/>
    <mergeCell ref="B1637:B1639"/>
    <mergeCell ref="C1637:C1639"/>
    <mergeCell ref="D1637:D1639"/>
    <mergeCell ref="E1637:E1639"/>
    <mergeCell ref="A1631:A1633"/>
    <mergeCell ref="B1631:F1632"/>
    <mergeCell ref="B1634:B1636"/>
    <mergeCell ref="C1634:C1636"/>
    <mergeCell ref="D1634:D1636"/>
    <mergeCell ref="E1634:E1636"/>
    <mergeCell ref="F1634:F1636"/>
    <mergeCell ref="F1640:F1642"/>
    <mergeCell ref="B1643:B1644"/>
    <mergeCell ref="C1643:C1644"/>
    <mergeCell ref="D1643:D1644"/>
    <mergeCell ref="E1643:E1644"/>
    <mergeCell ref="F1643:F1644"/>
    <mergeCell ref="B1640:B1642"/>
    <mergeCell ref="C1640:C1642"/>
    <mergeCell ref="D1640:D1642"/>
    <mergeCell ref="E1640:E1642"/>
    <mergeCell ref="F1618:F1619"/>
    <mergeCell ref="B1620:B1622"/>
    <mergeCell ref="C1620:C1622"/>
    <mergeCell ref="D1620:D1622"/>
    <mergeCell ref="E1620:E1622"/>
    <mergeCell ref="F1620:F1622"/>
    <mergeCell ref="B1618:B1619"/>
    <mergeCell ref="C1618:C1619"/>
    <mergeCell ref="D1618:D1619"/>
    <mergeCell ref="E1618:E1619"/>
    <mergeCell ref="F1623:F1625"/>
    <mergeCell ref="B1626:B1628"/>
    <mergeCell ref="C1626:C1628"/>
    <mergeCell ref="D1626:D1628"/>
    <mergeCell ref="E1626:E1628"/>
    <mergeCell ref="F1626:F1628"/>
    <mergeCell ref="B1623:B1625"/>
    <mergeCell ref="C1623:C1625"/>
    <mergeCell ref="D1623:D1625"/>
    <mergeCell ref="E1623:E1625"/>
    <mergeCell ref="F1601:F1603"/>
    <mergeCell ref="A1606:A1608"/>
    <mergeCell ref="B1606:F1607"/>
    <mergeCell ref="B1609:B1611"/>
    <mergeCell ref="C1609:C1611"/>
    <mergeCell ref="D1609:D1611"/>
    <mergeCell ref="E1609:E1611"/>
    <mergeCell ref="F1609:F1611"/>
    <mergeCell ref="B1601:B1603"/>
    <mergeCell ref="C1601:C1603"/>
    <mergeCell ref="D1601:D1603"/>
    <mergeCell ref="E1601:E1603"/>
    <mergeCell ref="F1612:F1614"/>
    <mergeCell ref="B1615:B1617"/>
    <mergeCell ref="C1615:C1617"/>
    <mergeCell ref="D1615:D1617"/>
    <mergeCell ref="E1615:E1617"/>
    <mergeCell ref="F1615:F1617"/>
    <mergeCell ref="B1612:B1614"/>
    <mergeCell ref="C1612:C1614"/>
    <mergeCell ref="D1612:D1614"/>
    <mergeCell ref="E1612:E1614"/>
    <mergeCell ref="F1598:F1600"/>
    <mergeCell ref="B1590:B1592"/>
    <mergeCell ref="C1590:C1592"/>
    <mergeCell ref="D1590:D1592"/>
    <mergeCell ref="E1590:E1592"/>
    <mergeCell ref="F1590:F1592"/>
    <mergeCell ref="B1593:B1594"/>
    <mergeCell ref="C1593:C1594"/>
    <mergeCell ref="D1593:D1594"/>
    <mergeCell ref="E1593:E1594"/>
    <mergeCell ref="B1598:B1600"/>
    <mergeCell ref="C1598:C1600"/>
    <mergeCell ref="D1598:D1600"/>
    <mergeCell ref="E1598:E1600"/>
    <mergeCell ref="F1576:F1578"/>
    <mergeCell ref="B1595:B1597"/>
    <mergeCell ref="C1595:C1597"/>
    <mergeCell ref="D1595:D1597"/>
    <mergeCell ref="E1595:E1597"/>
    <mergeCell ref="F1595:F1597"/>
    <mergeCell ref="F1593:F1594"/>
    <mergeCell ref="F1587:F1589"/>
    <mergeCell ref="B1573:B1575"/>
    <mergeCell ref="C1573:C1575"/>
    <mergeCell ref="D1573:D1575"/>
    <mergeCell ref="E1573:E1575"/>
    <mergeCell ref="F1573:F1575"/>
    <mergeCell ref="B1576:B1578"/>
    <mergeCell ref="C1576:C1578"/>
    <mergeCell ref="D1576:D1578"/>
    <mergeCell ref="E1576:E1578"/>
    <mergeCell ref="B1587:B1589"/>
    <mergeCell ref="C1587:C1589"/>
    <mergeCell ref="D1587:D1589"/>
    <mergeCell ref="E1587:E1589"/>
    <mergeCell ref="A1581:A1583"/>
    <mergeCell ref="B1581:F1582"/>
    <mergeCell ref="B1584:B1586"/>
    <mergeCell ref="C1584:C1586"/>
    <mergeCell ref="D1584:D1586"/>
    <mergeCell ref="E1584:E1586"/>
    <mergeCell ref="F1584:F1586"/>
    <mergeCell ref="F1562:F1564"/>
    <mergeCell ref="B1565:B1567"/>
    <mergeCell ref="C1565:C1567"/>
    <mergeCell ref="D1565:D1567"/>
    <mergeCell ref="E1565:E1567"/>
    <mergeCell ref="F1565:F1567"/>
    <mergeCell ref="B1562:B1564"/>
    <mergeCell ref="C1562:C1564"/>
    <mergeCell ref="D1562:D1564"/>
    <mergeCell ref="E1562:E1564"/>
    <mergeCell ref="F1568:F1569"/>
    <mergeCell ref="B1570:B1572"/>
    <mergeCell ref="C1570:C1572"/>
    <mergeCell ref="D1570:D1572"/>
    <mergeCell ref="E1570:E1572"/>
    <mergeCell ref="F1570:F1572"/>
    <mergeCell ref="B1568:B1569"/>
    <mergeCell ref="C1568:C1569"/>
    <mergeCell ref="D1568:D1569"/>
    <mergeCell ref="E1568:E1569"/>
    <mergeCell ref="F1545:F1547"/>
    <mergeCell ref="B1548:B1550"/>
    <mergeCell ref="C1548:C1550"/>
    <mergeCell ref="D1548:D1550"/>
    <mergeCell ref="E1548:E1550"/>
    <mergeCell ref="F1548:F1550"/>
    <mergeCell ref="B1545:B1547"/>
    <mergeCell ref="C1545:C1547"/>
    <mergeCell ref="D1545:D1547"/>
    <mergeCell ref="E1545:E1547"/>
    <mergeCell ref="F1551:F1553"/>
    <mergeCell ref="A1556:A1558"/>
    <mergeCell ref="B1556:F1557"/>
    <mergeCell ref="B1559:B1561"/>
    <mergeCell ref="C1559:C1561"/>
    <mergeCell ref="D1559:D1561"/>
    <mergeCell ref="E1559:E1561"/>
    <mergeCell ref="F1559:F1561"/>
    <mergeCell ref="B1551:B1553"/>
    <mergeCell ref="C1551:C1553"/>
    <mergeCell ref="D1551:D1553"/>
    <mergeCell ref="E1551:E1553"/>
    <mergeCell ref="F1534:F1536"/>
    <mergeCell ref="B1537:B1539"/>
    <mergeCell ref="C1537:C1539"/>
    <mergeCell ref="D1537:D1539"/>
    <mergeCell ref="E1537:E1539"/>
    <mergeCell ref="F1537:F1539"/>
    <mergeCell ref="B1534:B1536"/>
    <mergeCell ref="C1534:C1536"/>
    <mergeCell ref="D1534:D1536"/>
    <mergeCell ref="E1534:E1536"/>
    <mergeCell ref="F1540:F1541"/>
    <mergeCell ref="B1542:B1544"/>
    <mergeCell ref="C1542:C1544"/>
    <mergeCell ref="D1542:D1544"/>
    <mergeCell ref="E1542:E1544"/>
    <mergeCell ref="F1542:F1544"/>
    <mergeCell ref="B1540:B1541"/>
    <mergeCell ref="C1540:C1541"/>
    <mergeCell ref="D1540:D1541"/>
    <mergeCell ref="E1540:E1541"/>
    <mergeCell ref="F1517:F1519"/>
    <mergeCell ref="B1520:B1522"/>
    <mergeCell ref="C1520:C1522"/>
    <mergeCell ref="D1520:D1522"/>
    <mergeCell ref="E1520:E1522"/>
    <mergeCell ref="F1520:F1522"/>
    <mergeCell ref="A1528:A1530"/>
    <mergeCell ref="B1528:F1529"/>
    <mergeCell ref="B1531:B1533"/>
    <mergeCell ref="C1531:C1533"/>
    <mergeCell ref="D1531:D1533"/>
    <mergeCell ref="E1531:E1533"/>
    <mergeCell ref="F1531:F1533"/>
    <mergeCell ref="F1509:F1511"/>
    <mergeCell ref="B1523:B1525"/>
    <mergeCell ref="C1523:C1525"/>
    <mergeCell ref="D1523:D1525"/>
    <mergeCell ref="E1523:E1525"/>
    <mergeCell ref="F1523:F1525"/>
    <mergeCell ref="B1517:B1519"/>
    <mergeCell ref="C1517:C1519"/>
    <mergeCell ref="D1517:D1519"/>
    <mergeCell ref="E1517:E1519"/>
    <mergeCell ref="B1509:B1511"/>
    <mergeCell ref="C1509:C1511"/>
    <mergeCell ref="D1509:D1511"/>
    <mergeCell ref="E1509:E1511"/>
    <mergeCell ref="A1503:A1505"/>
    <mergeCell ref="B1503:F1504"/>
    <mergeCell ref="B1506:B1508"/>
    <mergeCell ref="C1506:C1508"/>
    <mergeCell ref="D1506:D1508"/>
    <mergeCell ref="E1506:E1508"/>
    <mergeCell ref="F1506:F1508"/>
    <mergeCell ref="F1512:F1514"/>
    <mergeCell ref="B1515:B1516"/>
    <mergeCell ref="C1515:C1516"/>
    <mergeCell ref="D1515:D1516"/>
    <mergeCell ref="E1515:E1516"/>
    <mergeCell ref="F1515:F1516"/>
    <mergeCell ref="B1512:B1514"/>
    <mergeCell ref="C1512:C1514"/>
    <mergeCell ref="D1512:D1514"/>
    <mergeCell ref="E1512:E1514"/>
    <mergeCell ref="F1490:F1491"/>
    <mergeCell ref="B1492:B1494"/>
    <mergeCell ref="C1492:C1494"/>
    <mergeCell ref="D1492:D1494"/>
    <mergeCell ref="E1492:E1494"/>
    <mergeCell ref="F1492:F1494"/>
    <mergeCell ref="B1490:B1491"/>
    <mergeCell ref="C1490:C1491"/>
    <mergeCell ref="D1490:D1491"/>
    <mergeCell ref="E1490:E1491"/>
    <mergeCell ref="F1495:F1497"/>
    <mergeCell ref="B1498:B1500"/>
    <mergeCell ref="C1498:C1500"/>
    <mergeCell ref="D1498:D1500"/>
    <mergeCell ref="E1498:E1500"/>
    <mergeCell ref="F1498:F1500"/>
    <mergeCell ref="B1495:B1497"/>
    <mergeCell ref="C1495:C1497"/>
    <mergeCell ref="D1495:D1497"/>
    <mergeCell ref="E1495:E1497"/>
    <mergeCell ref="F1473:F1475"/>
    <mergeCell ref="A1478:A1480"/>
    <mergeCell ref="B1478:F1479"/>
    <mergeCell ref="B1481:B1483"/>
    <mergeCell ref="C1481:C1483"/>
    <mergeCell ref="D1481:D1483"/>
    <mergeCell ref="E1481:E1483"/>
    <mergeCell ref="F1481:F1483"/>
    <mergeCell ref="B1473:B1475"/>
    <mergeCell ref="C1473:C1475"/>
    <mergeCell ref="D1473:D1475"/>
    <mergeCell ref="E1473:E1475"/>
    <mergeCell ref="F1484:F1486"/>
    <mergeCell ref="B1487:B1489"/>
    <mergeCell ref="C1487:C1489"/>
    <mergeCell ref="D1487:D1489"/>
    <mergeCell ref="E1487:E1489"/>
    <mergeCell ref="F1487:F1489"/>
    <mergeCell ref="B1484:B1486"/>
    <mergeCell ref="C1484:C1486"/>
    <mergeCell ref="D1484:D1486"/>
    <mergeCell ref="E1484:E1486"/>
    <mergeCell ref="F1470:F1472"/>
    <mergeCell ref="B1462:B1464"/>
    <mergeCell ref="C1462:C1464"/>
    <mergeCell ref="D1462:D1464"/>
    <mergeCell ref="E1462:E1464"/>
    <mergeCell ref="F1462:F1464"/>
    <mergeCell ref="B1465:B1466"/>
    <mergeCell ref="C1465:C1466"/>
    <mergeCell ref="D1465:D1466"/>
    <mergeCell ref="E1465:E1466"/>
    <mergeCell ref="B1470:B1472"/>
    <mergeCell ref="C1470:C1472"/>
    <mergeCell ref="D1470:D1472"/>
    <mergeCell ref="E1470:E1472"/>
    <mergeCell ref="F1448:F1450"/>
    <mergeCell ref="B1467:B1469"/>
    <mergeCell ref="C1467:C1469"/>
    <mergeCell ref="D1467:D1469"/>
    <mergeCell ref="E1467:E1469"/>
    <mergeCell ref="F1467:F1469"/>
    <mergeCell ref="F1465:F1466"/>
    <mergeCell ref="F1459:F1461"/>
    <mergeCell ref="B1445:B1447"/>
    <mergeCell ref="C1445:C1447"/>
    <mergeCell ref="D1445:D1447"/>
    <mergeCell ref="E1445:E1447"/>
    <mergeCell ref="F1445:F1447"/>
    <mergeCell ref="B1448:B1450"/>
    <mergeCell ref="C1448:C1450"/>
    <mergeCell ref="D1448:D1450"/>
    <mergeCell ref="E1448:E1450"/>
    <mergeCell ref="B1459:B1461"/>
    <mergeCell ref="C1459:C1461"/>
    <mergeCell ref="D1459:D1461"/>
    <mergeCell ref="E1459:E1461"/>
    <mergeCell ref="A1453:A1455"/>
    <mergeCell ref="B1453:F1454"/>
    <mergeCell ref="B1456:B1458"/>
    <mergeCell ref="C1456:C1458"/>
    <mergeCell ref="D1456:D1458"/>
    <mergeCell ref="E1456:E1458"/>
    <mergeCell ref="F1456:F1458"/>
    <mergeCell ref="F1434:F1436"/>
    <mergeCell ref="B1437:B1439"/>
    <mergeCell ref="C1437:C1439"/>
    <mergeCell ref="D1437:D1439"/>
    <mergeCell ref="E1437:E1439"/>
    <mergeCell ref="F1437:F1439"/>
    <mergeCell ref="B1434:B1436"/>
    <mergeCell ref="C1434:C1436"/>
    <mergeCell ref="D1434:D1436"/>
    <mergeCell ref="E1434:E1436"/>
    <mergeCell ref="F1440:F1441"/>
    <mergeCell ref="B1442:B1444"/>
    <mergeCell ref="C1442:C1444"/>
    <mergeCell ref="D1442:D1444"/>
    <mergeCell ref="E1442:E1444"/>
    <mergeCell ref="F1442:F1444"/>
    <mergeCell ref="B1440:B1441"/>
    <mergeCell ref="C1440:C1441"/>
    <mergeCell ref="D1440:D1441"/>
    <mergeCell ref="E1440:E1441"/>
    <mergeCell ref="F1415:F1416"/>
    <mergeCell ref="B1417:B1419"/>
    <mergeCell ref="C1417:C1419"/>
    <mergeCell ref="D1417:D1419"/>
    <mergeCell ref="E1417:E1419"/>
    <mergeCell ref="F1417:F1419"/>
    <mergeCell ref="B1415:B1416"/>
    <mergeCell ref="C1415:C1416"/>
    <mergeCell ref="D1415:D1416"/>
    <mergeCell ref="E1415:E1416"/>
    <mergeCell ref="D1420:D1422"/>
    <mergeCell ref="E1420:E1422"/>
    <mergeCell ref="F1420:F1422"/>
    <mergeCell ref="B1423:B1425"/>
    <mergeCell ref="C1423:C1425"/>
    <mergeCell ref="D1423:D1425"/>
    <mergeCell ref="E1423:E1425"/>
    <mergeCell ref="F1423:F1425"/>
    <mergeCell ref="F1406:F1408"/>
    <mergeCell ref="A1428:A1430"/>
    <mergeCell ref="B1428:F1429"/>
    <mergeCell ref="B1431:B1433"/>
    <mergeCell ref="C1431:C1433"/>
    <mergeCell ref="D1431:D1433"/>
    <mergeCell ref="E1431:E1433"/>
    <mergeCell ref="F1431:F1433"/>
    <mergeCell ref="B1420:B1422"/>
    <mergeCell ref="C1420:C1422"/>
    <mergeCell ref="B1406:B1408"/>
    <mergeCell ref="C1406:C1408"/>
    <mergeCell ref="D1406:D1408"/>
    <mergeCell ref="E1406:E1408"/>
    <mergeCell ref="F1395:F1397"/>
    <mergeCell ref="A1400:A1402"/>
    <mergeCell ref="B1400:F1401"/>
    <mergeCell ref="B1403:B1405"/>
    <mergeCell ref="C1403:C1405"/>
    <mergeCell ref="D1403:D1405"/>
    <mergeCell ref="E1403:E1405"/>
    <mergeCell ref="F1403:F1405"/>
    <mergeCell ref="B1395:B1397"/>
    <mergeCell ref="C1395:C1397"/>
    <mergeCell ref="D1395:D1397"/>
    <mergeCell ref="E1395:E1397"/>
    <mergeCell ref="F1409:F1411"/>
    <mergeCell ref="B1412:B1414"/>
    <mergeCell ref="C1412:C1414"/>
    <mergeCell ref="D1412:D1414"/>
    <mergeCell ref="E1412:E1414"/>
    <mergeCell ref="F1412:F1414"/>
    <mergeCell ref="B1409:B1411"/>
    <mergeCell ref="C1409:C1411"/>
    <mergeCell ref="D1409:D1411"/>
    <mergeCell ref="E1409:E1411"/>
    <mergeCell ref="F1392:F1394"/>
    <mergeCell ref="B1384:B1386"/>
    <mergeCell ref="C1384:C1386"/>
    <mergeCell ref="D1384:D1386"/>
    <mergeCell ref="E1384:E1386"/>
    <mergeCell ref="F1384:F1386"/>
    <mergeCell ref="B1387:B1388"/>
    <mergeCell ref="C1387:C1388"/>
    <mergeCell ref="D1387:D1388"/>
    <mergeCell ref="E1387:E1388"/>
    <mergeCell ref="B1392:B1394"/>
    <mergeCell ref="C1392:C1394"/>
    <mergeCell ref="D1392:D1394"/>
    <mergeCell ref="E1392:E1394"/>
    <mergeCell ref="F1370:F1372"/>
    <mergeCell ref="B1389:B1391"/>
    <mergeCell ref="C1389:C1391"/>
    <mergeCell ref="D1389:D1391"/>
    <mergeCell ref="E1389:E1391"/>
    <mergeCell ref="F1389:F1391"/>
    <mergeCell ref="F1387:F1388"/>
    <mergeCell ref="F1381:F1383"/>
    <mergeCell ref="B1367:B1369"/>
    <mergeCell ref="C1367:C1369"/>
    <mergeCell ref="D1367:D1369"/>
    <mergeCell ref="E1367:E1369"/>
    <mergeCell ref="F1367:F1369"/>
    <mergeCell ref="B1370:B1372"/>
    <mergeCell ref="C1370:C1372"/>
    <mergeCell ref="D1370:D1372"/>
    <mergeCell ref="E1370:E1372"/>
    <mergeCell ref="B1381:B1383"/>
    <mergeCell ref="C1381:C1383"/>
    <mergeCell ref="D1381:D1383"/>
    <mergeCell ref="E1381:E1383"/>
    <mergeCell ref="A1375:A1377"/>
    <mergeCell ref="B1375:F1376"/>
    <mergeCell ref="B1378:B1380"/>
    <mergeCell ref="C1378:C1380"/>
    <mergeCell ref="D1378:D1380"/>
    <mergeCell ref="E1378:E1380"/>
    <mergeCell ref="F1378:F1380"/>
    <mergeCell ref="F1356:F1358"/>
    <mergeCell ref="B1359:B1361"/>
    <mergeCell ref="C1359:C1361"/>
    <mergeCell ref="D1359:D1361"/>
    <mergeCell ref="E1359:E1361"/>
    <mergeCell ref="F1359:F1361"/>
    <mergeCell ref="B1356:B1358"/>
    <mergeCell ref="C1356:C1358"/>
    <mergeCell ref="D1356:D1358"/>
    <mergeCell ref="E1356:E1358"/>
    <mergeCell ref="F1362:F1363"/>
    <mergeCell ref="B1364:B1366"/>
    <mergeCell ref="C1364:C1366"/>
    <mergeCell ref="D1364:D1366"/>
    <mergeCell ref="E1364:E1366"/>
    <mergeCell ref="F1364:F1366"/>
    <mergeCell ref="B1362:B1363"/>
    <mergeCell ref="C1362:C1363"/>
    <mergeCell ref="D1362:D1363"/>
    <mergeCell ref="E1362:E1363"/>
    <mergeCell ref="F1339:F1341"/>
    <mergeCell ref="B1342:B1344"/>
    <mergeCell ref="C1342:C1344"/>
    <mergeCell ref="D1342:D1344"/>
    <mergeCell ref="E1342:E1344"/>
    <mergeCell ref="F1342:F1344"/>
    <mergeCell ref="A1350:A1352"/>
    <mergeCell ref="B1350:F1351"/>
    <mergeCell ref="B1353:B1355"/>
    <mergeCell ref="C1353:C1355"/>
    <mergeCell ref="D1353:D1355"/>
    <mergeCell ref="E1353:E1355"/>
    <mergeCell ref="F1353:F1355"/>
    <mergeCell ref="F1331:F1333"/>
    <mergeCell ref="B1345:B1347"/>
    <mergeCell ref="C1345:C1347"/>
    <mergeCell ref="D1345:D1347"/>
    <mergeCell ref="E1345:E1347"/>
    <mergeCell ref="F1345:F1347"/>
    <mergeCell ref="B1339:B1341"/>
    <mergeCell ref="C1339:C1341"/>
    <mergeCell ref="D1339:D1341"/>
    <mergeCell ref="E1339:E1341"/>
    <mergeCell ref="B1331:B1333"/>
    <mergeCell ref="C1331:C1333"/>
    <mergeCell ref="D1331:D1333"/>
    <mergeCell ref="E1331:E1333"/>
    <mergeCell ref="A1325:A1327"/>
    <mergeCell ref="B1325:F1326"/>
    <mergeCell ref="B1328:B1330"/>
    <mergeCell ref="C1328:C1330"/>
    <mergeCell ref="D1328:D1330"/>
    <mergeCell ref="E1328:E1330"/>
    <mergeCell ref="F1328:F1330"/>
    <mergeCell ref="F1334:F1336"/>
    <mergeCell ref="B1337:B1338"/>
    <mergeCell ref="C1337:C1338"/>
    <mergeCell ref="D1337:D1338"/>
    <mergeCell ref="E1337:E1338"/>
    <mergeCell ref="F1337:F1338"/>
    <mergeCell ref="B1334:B1336"/>
    <mergeCell ref="C1334:C1336"/>
    <mergeCell ref="D1334:D1336"/>
    <mergeCell ref="E1334:E1336"/>
    <mergeCell ref="F1312:F1313"/>
    <mergeCell ref="B1314:B1316"/>
    <mergeCell ref="C1314:C1316"/>
    <mergeCell ref="D1314:D1316"/>
    <mergeCell ref="E1314:E1316"/>
    <mergeCell ref="F1314:F1316"/>
    <mergeCell ref="B1312:B1313"/>
    <mergeCell ref="C1312:C1313"/>
    <mergeCell ref="D1312:D1313"/>
    <mergeCell ref="E1312:E1313"/>
    <mergeCell ref="F1317:F1319"/>
    <mergeCell ref="B1320:B1322"/>
    <mergeCell ref="C1320:C1322"/>
    <mergeCell ref="D1320:D1322"/>
    <mergeCell ref="E1320:E1322"/>
    <mergeCell ref="F1320:F1322"/>
    <mergeCell ref="B1317:B1319"/>
    <mergeCell ref="C1317:C1319"/>
    <mergeCell ref="D1317:D1319"/>
    <mergeCell ref="E1317:E1319"/>
    <mergeCell ref="F1295:F1297"/>
    <mergeCell ref="A1300:A1302"/>
    <mergeCell ref="B1300:F1301"/>
    <mergeCell ref="B1303:B1305"/>
    <mergeCell ref="C1303:C1305"/>
    <mergeCell ref="D1303:D1305"/>
    <mergeCell ref="E1303:E1305"/>
    <mergeCell ref="F1303:F1305"/>
    <mergeCell ref="B1295:B1297"/>
    <mergeCell ref="C1295:C1297"/>
    <mergeCell ref="D1295:D1297"/>
    <mergeCell ref="E1295:E1297"/>
    <mergeCell ref="F1306:F1308"/>
    <mergeCell ref="B1309:B1311"/>
    <mergeCell ref="C1309:C1311"/>
    <mergeCell ref="D1309:D1311"/>
    <mergeCell ref="E1309:E1311"/>
    <mergeCell ref="F1309:F1311"/>
    <mergeCell ref="B1306:B1308"/>
    <mergeCell ref="C1306:C1308"/>
    <mergeCell ref="D1306:D1308"/>
    <mergeCell ref="E1306:E1308"/>
    <mergeCell ref="F1292:F1294"/>
    <mergeCell ref="B1284:B1286"/>
    <mergeCell ref="C1284:C1286"/>
    <mergeCell ref="D1284:D1286"/>
    <mergeCell ref="E1284:E1286"/>
    <mergeCell ref="F1284:F1286"/>
    <mergeCell ref="B1287:B1288"/>
    <mergeCell ref="C1287:C1288"/>
    <mergeCell ref="D1287:D1288"/>
    <mergeCell ref="E1287:E1288"/>
    <mergeCell ref="B1292:B1294"/>
    <mergeCell ref="C1292:C1294"/>
    <mergeCell ref="D1292:D1294"/>
    <mergeCell ref="E1292:E1294"/>
    <mergeCell ref="F1270:F1272"/>
    <mergeCell ref="B1289:B1291"/>
    <mergeCell ref="C1289:C1291"/>
    <mergeCell ref="D1289:D1291"/>
    <mergeCell ref="E1289:E1291"/>
    <mergeCell ref="F1289:F1291"/>
    <mergeCell ref="F1287:F1288"/>
    <mergeCell ref="F1281:F1283"/>
    <mergeCell ref="B1267:B1269"/>
    <mergeCell ref="C1267:C1269"/>
    <mergeCell ref="D1267:D1269"/>
    <mergeCell ref="E1267:E1269"/>
    <mergeCell ref="F1267:F1269"/>
    <mergeCell ref="B1270:B1272"/>
    <mergeCell ref="C1270:C1272"/>
    <mergeCell ref="D1270:D1272"/>
    <mergeCell ref="E1270:E1272"/>
    <mergeCell ref="B1281:B1283"/>
    <mergeCell ref="C1281:C1283"/>
    <mergeCell ref="D1281:D1283"/>
    <mergeCell ref="E1281:E1283"/>
    <mergeCell ref="A1275:A1277"/>
    <mergeCell ref="B1275:F1276"/>
    <mergeCell ref="B1278:B1280"/>
    <mergeCell ref="C1278:C1280"/>
    <mergeCell ref="D1278:D1280"/>
    <mergeCell ref="E1278:E1280"/>
    <mergeCell ref="F1278:F1280"/>
    <mergeCell ref="F1256:F1258"/>
    <mergeCell ref="B1259:B1261"/>
    <mergeCell ref="C1259:C1261"/>
    <mergeCell ref="D1259:D1261"/>
    <mergeCell ref="E1259:E1261"/>
    <mergeCell ref="F1259:F1261"/>
    <mergeCell ref="B1256:B1258"/>
    <mergeCell ref="C1256:C1258"/>
    <mergeCell ref="D1256:D1258"/>
    <mergeCell ref="E1256:E1258"/>
    <mergeCell ref="F1262:F1263"/>
    <mergeCell ref="B1264:B1266"/>
    <mergeCell ref="C1264:C1266"/>
    <mergeCell ref="D1264:D1266"/>
    <mergeCell ref="E1264:E1266"/>
    <mergeCell ref="F1264:F1266"/>
    <mergeCell ref="B1262:B1263"/>
    <mergeCell ref="C1262:C1263"/>
    <mergeCell ref="D1262:D1263"/>
    <mergeCell ref="E1262:E1263"/>
    <mergeCell ref="F1239:F1241"/>
    <mergeCell ref="B1242:B1244"/>
    <mergeCell ref="C1242:C1244"/>
    <mergeCell ref="D1242:D1244"/>
    <mergeCell ref="E1242:E1244"/>
    <mergeCell ref="F1242:F1244"/>
    <mergeCell ref="A1250:A1252"/>
    <mergeCell ref="B1250:F1251"/>
    <mergeCell ref="B1253:B1255"/>
    <mergeCell ref="C1253:C1255"/>
    <mergeCell ref="D1253:D1255"/>
    <mergeCell ref="E1253:E1255"/>
    <mergeCell ref="F1253:F1255"/>
    <mergeCell ref="F1231:F1233"/>
    <mergeCell ref="B1245:B1247"/>
    <mergeCell ref="C1245:C1247"/>
    <mergeCell ref="D1245:D1247"/>
    <mergeCell ref="E1245:E1247"/>
    <mergeCell ref="F1245:F1247"/>
    <mergeCell ref="B1239:B1241"/>
    <mergeCell ref="C1239:C1241"/>
    <mergeCell ref="D1239:D1241"/>
    <mergeCell ref="E1239:E1241"/>
    <mergeCell ref="B1231:B1233"/>
    <mergeCell ref="C1231:C1233"/>
    <mergeCell ref="D1231:D1233"/>
    <mergeCell ref="E1231:E1233"/>
    <mergeCell ref="A1225:A1227"/>
    <mergeCell ref="B1225:F1226"/>
    <mergeCell ref="B1228:B1230"/>
    <mergeCell ref="C1228:C1230"/>
    <mergeCell ref="D1228:D1230"/>
    <mergeCell ref="E1228:E1230"/>
    <mergeCell ref="F1228:F1230"/>
    <mergeCell ref="F1234:F1236"/>
    <mergeCell ref="B1237:B1238"/>
    <mergeCell ref="C1237:C1238"/>
    <mergeCell ref="D1237:D1238"/>
    <mergeCell ref="E1237:E1238"/>
    <mergeCell ref="F1237:F1238"/>
    <mergeCell ref="B1234:B1236"/>
    <mergeCell ref="C1234:C1236"/>
    <mergeCell ref="D1234:D1236"/>
    <mergeCell ref="E1234:E1236"/>
    <mergeCell ref="F1212:F1213"/>
    <mergeCell ref="B1214:B1216"/>
    <mergeCell ref="C1214:C1216"/>
    <mergeCell ref="D1214:D1216"/>
    <mergeCell ref="E1214:E1216"/>
    <mergeCell ref="F1214:F1216"/>
    <mergeCell ref="B1212:B1213"/>
    <mergeCell ref="C1212:C1213"/>
    <mergeCell ref="D1212:D1213"/>
    <mergeCell ref="E1212:E1213"/>
    <mergeCell ref="F1217:F1219"/>
    <mergeCell ref="B1220:B1222"/>
    <mergeCell ref="C1220:C1222"/>
    <mergeCell ref="D1220:D1222"/>
    <mergeCell ref="E1220:E1222"/>
    <mergeCell ref="F1220:F1222"/>
    <mergeCell ref="B1217:B1219"/>
    <mergeCell ref="C1217:C1219"/>
    <mergeCell ref="D1217:D1219"/>
    <mergeCell ref="E1217:E1219"/>
    <mergeCell ref="F1195:F1197"/>
    <mergeCell ref="A1200:A1202"/>
    <mergeCell ref="B1200:F1201"/>
    <mergeCell ref="B1203:B1205"/>
    <mergeCell ref="C1203:C1205"/>
    <mergeCell ref="D1203:D1205"/>
    <mergeCell ref="E1203:E1205"/>
    <mergeCell ref="F1203:F1205"/>
    <mergeCell ref="B1195:B1197"/>
    <mergeCell ref="C1195:C1197"/>
    <mergeCell ref="D1195:D1197"/>
    <mergeCell ref="E1195:E1197"/>
    <mergeCell ref="F1206:F1208"/>
    <mergeCell ref="B1209:B1211"/>
    <mergeCell ref="C1209:C1211"/>
    <mergeCell ref="D1209:D1211"/>
    <mergeCell ref="E1209:E1211"/>
    <mergeCell ref="F1209:F1211"/>
    <mergeCell ref="B1206:B1208"/>
    <mergeCell ref="C1206:C1208"/>
    <mergeCell ref="D1206:D1208"/>
    <mergeCell ref="E1206:E1208"/>
    <mergeCell ref="F1192:F1194"/>
    <mergeCell ref="B1184:B1186"/>
    <mergeCell ref="C1184:C1186"/>
    <mergeCell ref="D1184:D1186"/>
    <mergeCell ref="E1184:E1186"/>
    <mergeCell ref="F1184:F1186"/>
    <mergeCell ref="B1187:B1188"/>
    <mergeCell ref="C1187:C1188"/>
    <mergeCell ref="D1187:D1188"/>
    <mergeCell ref="E1187:E1188"/>
    <mergeCell ref="B1192:B1194"/>
    <mergeCell ref="C1192:C1194"/>
    <mergeCell ref="D1192:D1194"/>
    <mergeCell ref="E1192:E1194"/>
    <mergeCell ref="F1170:F1172"/>
    <mergeCell ref="B1189:B1191"/>
    <mergeCell ref="C1189:C1191"/>
    <mergeCell ref="D1189:D1191"/>
    <mergeCell ref="E1189:E1191"/>
    <mergeCell ref="F1189:F1191"/>
    <mergeCell ref="F1187:F1188"/>
    <mergeCell ref="F1181:F1183"/>
    <mergeCell ref="B1167:B1169"/>
    <mergeCell ref="C1167:C1169"/>
    <mergeCell ref="D1167:D1169"/>
    <mergeCell ref="E1167:E1169"/>
    <mergeCell ref="F1167:F1169"/>
    <mergeCell ref="B1170:B1172"/>
    <mergeCell ref="C1170:C1172"/>
    <mergeCell ref="D1170:D1172"/>
    <mergeCell ref="E1170:E1172"/>
    <mergeCell ref="B1181:B1183"/>
    <mergeCell ref="C1181:C1183"/>
    <mergeCell ref="D1181:D1183"/>
    <mergeCell ref="E1181:E1183"/>
    <mergeCell ref="A1175:A1177"/>
    <mergeCell ref="B1175:F1176"/>
    <mergeCell ref="B1178:B1180"/>
    <mergeCell ref="C1178:C1180"/>
    <mergeCell ref="D1178:D1180"/>
    <mergeCell ref="E1178:E1180"/>
    <mergeCell ref="F1178:F1180"/>
    <mergeCell ref="F1164:F1166"/>
    <mergeCell ref="B1156:B1158"/>
    <mergeCell ref="C1156:C1158"/>
    <mergeCell ref="D1156:D1158"/>
    <mergeCell ref="E1156:E1158"/>
    <mergeCell ref="F1156:F1158"/>
    <mergeCell ref="B1159:B1160"/>
    <mergeCell ref="C1159:C1160"/>
    <mergeCell ref="D1159:D1160"/>
    <mergeCell ref="E1159:E1160"/>
    <mergeCell ref="B1164:B1166"/>
    <mergeCell ref="C1164:C1166"/>
    <mergeCell ref="D1164:D1166"/>
    <mergeCell ref="E1164:E1166"/>
    <mergeCell ref="F1142:F1144"/>
    <mergeCell ref="B1161:B1163"/>
    <mergeCell ref="C1161:C1163"/>
    <mergeCell ref="D1161:D1163"/>
    <mergeCell ref="E1161:E1163"/>
    <mergeCell ref="F1161:F1163"/>
    <mergeCell ref="F1159:F1160"/>
    <mergeCell ref="F1153:F1155"/>
    <mergeCell ref="B1139:B1141"/>
    <mergeCell ref="C1139:C1141"/>
    <mergeCell ref="D1139:D1141"/>
    <mergeCell ref="E1139:E1141"/>
    <mergeCell ref="F1139:F1141"/>
    <mergeCell ref="B1142:B1144"/>
    <mergeCell ref="C1142:C1144"/>
    <mergeCell ref="D1142:D1144"/>
    <mergeCell ref="E1142:E1144"/>
    <mergeCell ref="B1153:B1155"/>
    <mergeCell ref="C1153:C1155"/>
    <mergeCell ref="D1153:D1155"/>
    <mergeCell ref="E1153:E1155"/>
    <mergeCell ref="A1147:A1149"/>
    <mergeCell ref="B1147:F1148"/>
    <mergeCell ref="B1150:B1152"/>
    <mergeCell ref="C1150:C1152"/>
    <mergeCell ref="D1150:D1152"/>
    <mergeCell ref="E1150:E1152"/>
    <mergeCell ref="F1150:F1152"/>
    <mergeCell ref="F1128:F1130"/>
    <mergeCell ref="B1131:B1133"/>
    <mergeCell ref="C1131:C1133"/>
    <mergeCell ref="D1131:D1133"/>
    <mergeCell ref="E1131:E1133"/>
    <mergeCell ref="F1131:F1133"/>
    <mergeCell ref="B1128:B1130"/>
    <mergeCell ref="C1128:C1130"/>
    <mergeCell ref="D1128:D1130"/>
    <mergeCell ref="E1128:E1130"/>
    <mergeCell ref="F1134:F1135"/>
    <mergeCell ref="B1136:B1138"/>
    <mergeCell ref="C1136:C1138"/>
    <mergeCell ref="D1136:D1138"/>
    <mergeCell ref="E1136:E1138"/>
    <mergeCell ref="F1136:F1138"/>
    <mergeCell ref="B1134:B1135"/>
    <mergeCell ref="C1134:C1135"/>
    <mergeCell ref="D1134:D1135"/>
    <mergeCell ref="E1134:E1135"/>
    <mergeCell ref="F1108:F1110"/>
    <mergeCell ref="B1111:B1113"/>
    <mergeCell ref="C1111:C1113"/>
    <mergeCell ref="D1111:D1113"/>
    <mergeCell ref="E1111:E1113"/>
    <mergeCell ref="F1111:F1113"/>
    <mergeCell ref="B1108:B1110"/>
    <mergeCell ref="C1108:C1110"/>
    <mergeCell ref="D1108:D1110"/>
    <mergeCell ref="E1108:E1110"/>
    <mergeCell ref="D1114:D1116"/>
    <mergeCell ref="E1114:E1116"/>
    <mergeCell ref="F1114:F1116"/>
    <mergeCell ref="B1117:B1119"/>
    <mergeCell ref="C1117:C1119"/>
    <mergeCell ref="D1117:D1119"/>
    <mergeCell ref="E1117:E1119"/>
    <mergeCell ref="F1117:F1119"/>
    <mergeCell ref="F1100:F1102"/>
    <mergeCell ref="A1122:A1124"/>
    <mergeCell ref="B1122:F1123"/>
    <mergeCell ref="B1125:B1127"/>
    <mergeCell ref="C1125:C1127"/>
    <mergeCell ref="D1125:D1127"/>
    <mergeCell ref="E1125:E1127"/>
    <mergeCell ref="F1125:F1127"/>
    <mergeCell ref="B1114:B1116"/>
    <mergeCell ref="C1114:C1116"/>
    <mergeCell ref="B1100:B1102"/>
    <mergeCell ref="C1100:C1102"/>
    <mergeCell ref="D1100:D1102"/>
    <mergeCell ref="E1100:E1102"/>
    <mergeCell ref="F1083:F1085"/>
    <mergeCell ref="B1086:B1088"/>
    <mergeCell ref="C1086:C1088"/>
    <mergeCell ref="D1086:D1088"/>
    <mergeCell ref="E1086:E1088"/>
    <mergeCell ref="F1086:F1088"/>
    <mergeCell ref="B1083:B1085"/>
    <mergeCell ref="C1083:C1085"/>
    <mergeCell ref="D1083:D1085"/>
    <mergeCell ref="E1083:E1085"/>
    <mergeCell ref="F1089:F1091"/>
    <mergeCell ref="A1094:A1096"/>
    <mergeCell ref="B1094:F1095"/>
    <mergeCell ref="B1097:B1099"/>
    <mergeCell ref="C1097:C1099"/>
    <mergeCell ref="D1097:D1099"/>
    <mergeCell ref="E1097:E1099"/>
    <mergeCell ref="F1097:F1099"/>
    <mergeCell ref="B1089:B1091"/>
    <mergeCell ref="C1089:C1091"/>
    <mergeCell ref="D1089:D1091"/>
    <mergeCell ref="E1089:E1091"/>
    <mergeCell ref="F1080:F1082"/>
    <mergeCell ref="B1072:B1074"/>
    <mergeCell ref="C1072:C1074"/>
    <mergeCell ref="D1072:D1074"/>
    <mergeCell ref="E1072:E1074"/>
    <mergeCell ref="F1072:F1074"/>
    <mergeCell ref="B1075:B1076"/>
    <mergeCell ref="C1075:C1076"/>
    <mergeCell ref="D1075:D1076"/>
    <mergeCell ref="E1075:E1076"/>
    <mergeCell ref="B1080:B1082"/>
    <mergeCell ref="C1080:C1082"/>
    <mergeCell ref="D1080:D1082"/>
    <mergeCell ref="E1080:E1082"/>
    <mergeCell ref="F1058:F1060"/>
    <mergeCell ref="B1077:B1079"/>
    <mergeCell ref="C1077:C1079"/>
    <mergeCell ref="D1077:D1079"/>
    <mergeCell ref="E1077:E1079"/>
    <mergeCell ref="F1077:F1079"/>
    <mergeCell ref="F1075:F1076"/>
    <mergeCell ref="A1066:A1068"/>
    <mergeCell ref="B1066:F1067"/>
    <mergeCell ref="B1069:B1071"/>
    <mergeCell ref="C1069:C1071"/>
    <mergeCell ref="D1069:D1071"/>
    <mergeCell ref="E1069:E1071"/>
    <mergeCell ref="F1069:F1071"/>
    <mergeCell ref="F1055:F1057"/>
    <mergeCell ref="B1061:B1063"/>
    <mergeCell ref="C1061:C1063"/>
    <mergeCell ref="D1061:D1063"/>
    <mergeCell ref="E1061:E1063"/>
    <mergeCell ref="F1061:F1063"/>
    <mergeCell ref="B1058:B1060"/>
    <mergeCell ref="C1058:C1060"/>
    <mergeCell ref="D1058:D1060"/>
    <mergeCell ref="E1058:E1060"/>
    <mergeCell ref="B1055:B1057"/>
    <mergeCell ref="C1055:C1057"/>
    <mergeCell ref="D1055:D1057"/>
    <mergeCell ref="E1055:E1057"/>
    <mergeCell ref="F1049:F1051"/>
    <mergeCell ref="B1052:B1054"/>
    <mergeCell ref="C1052:C1054"/>
    <mergeCell ref="D1052:D1054"/>
    <mergeCell ref="E1052:E1054"/>
    <mergeCell ref="F1052:F1054"/>
    <mergeCell ref="B1049:B1051"/>
    <mergeCell ref="C1049:C1051"/>
    <mergeCell ref="D1049:D1051"/>
    <mergeCell ref="E1049:E1051"/>
    <mergeCell ref="F1044:F1046"/>
    <mergeCell ref="B1047:B1048"/>
    <mergeCell ref="C1047:C1048"/>
    <mergeCell ref="D1047:D1048"/>
    <mergeCell ref="E1047:E1048"/>
    <mergeCell ref="F1047:F1048"/>
    <mergeCell ref="B1044:B1046"/>
    <mergeCell ref="C1044:C1046"/>
    <mergeCell ref="D1044:D1046"/>
    <mergeCell ref="E1044:E1046"/>
    <mergeCell ref="A1038:A1040"/>
    <mergeCell ref="B1038:F1039"/>
    <mergeCell ref="B1041:B1043"/>
    <mergeCell ref="C1041:C1043"/>
    <mergeCell ref="D1041:D1043"/>
    <mergeCell ref="E1041:E1043"/>
    <mergeCell ref="F1041:F1043"/>
    <mergeCell ref="F1103:F1105"/>
    <mergeCell ref="B1106:B1107"/>
    <mergeCell ref="C1106:C1107"/>
    <mergeCell ref="D1106:D1107"/>
    <mergeCell ref="E1106:E1107"/>
    <mergeCell ref="F1106:F1107"/>
    <mergeCell ref="B1103:B1105"/>
    <mergeCell ref="C1103:C1105"/>
    <mergeCell ref="D1103:D1105"/>
    <mergeCell ref="E1103:E1105"/>
    <mergeCell ref="F1025:F1026"/>
    <mergeCell ref="B1027:B1029"/>
    <mergeCell ref="C1027:C1029"/>
    <mergeCell ref="D1027:D1029"/>
    <mergeCell ref="E1027:E1029"/>
    <mergeCell ref="F1027:F1029"/>
    <mergeCell ref="B1025:B1026"/>
    <mergeCell ref="C1025:C1026"/>
    <mergeCell ref="D1025:D1026"/>
    <mergeCell ref="E1025:E1026"/>
    <mergeCell ref="F1030:F1032"/>
    <mergeCell ref="B1033:B1035"/>
    <mergeCell ref="C1033:C1035"/>
    <mergeCell ref="D1033:D1035"/>
    <mergeCell ref="E1033:E1035"/>
    <mergeCell ref="F1033:F1035"/>
    <mergeCell ref="B1030:B1032"/>
    <mergeCell ref="C1030:C1032"/>
    <mergeCell ref="D1030:D1032"/>
    <mergeCell ref="E1030:E1032"/>
    <mergeCell ref="F1008:F1010"/>
    <mergeCell ref="A1013:A1015"/>
    <mergeCell ref="B1013:F1014"/>
    <mergeCell ref="B1016:B1018"/>
    <mergeCell ref="C1016:C1018"/>
    <mergeCell ref="D1016:D1018"/>
    <mergeCell ref="E1016:E1018"/>
    <mergeCell ref="F1016:F1018"/>
    <mergeCell ref="B1008:B1010"/>
    <mergeCell ref="C1008:C1010"/>
    <mergeCell ref="D1008:D1010"/>
    <mergeCell ref="E1008:E1010"/>
    <mergeCell ref="F1019:F1021"/>
    <mergeCell ref="B1022:B1024"/>
    <mergeCell ref="C1022:C1024"/>
    <mergeCell ref="D1022:D1024"/>
    <mergeCell ref="E1022:E1024"/>
    <mergeCell ref="F1022:F1024"/>
    <mergeCell ref="B1019:B1021"/>
    <mergeCell ref="C1019:C1021"/>
    <mergeCell ref="D1019:D1021"/>
    <mergeCell ref="E1019:E1021"/>
    <mergeCell ref="F1005:F1007"/>
    <mergeCell ref="B997:B999"/>
    <mergeCell ref="C997:C999"/>
    <mergeCell ref="D997:D999"/>
    <mergeCell ref="E997:E999"/>
    <mergeCell ref="F997:F999"/>
    <mergeCell ref="B1000:B1001"/>
    <mergeCell ref="C1000:C1001"/>
    <mergeCell ref="D1000:D1001"/>
    <mergeCell ref="E1000:E1001"/>
    <mergeCell ref="B1005:B1007"/>
    <mergeCell ref="C1005:C1007"/>
    <mergeCell ref="D1005:D1007"/>
    <mergeCell ref="E1005:E1007"/>
    <mergeCell ref="F983:F985"/>
    <mergeCell ref="B1002:B1004"/>
    <mergeCell ref="C1002:C1004"/>
    <mergeCell ref="D1002:D1004"/>
    <mergeCell ref="E1002:E1004"/>
    <mergeCell ref="F1002:F1004"/>
    <mergeCell ref="F1000:F1001"/>
    <mergeCell ref="F994:F996"/>
    <mergeCell ref="B980:B982"/>
    <mergeCell ref="C980:C982"/>
    <mergeCell ref="D980:D982"/>
    <mergeCell ref="E980:E982"/>
    <mergeCell ref="F980:F982"/>
    <mergeCell ref="B983:B985"/>
    <mergeCell ref="C983:C985"/>
    <mergeCell ref="D983:D985"/>
    <mergeCell ref="E983:E985"/>
    <mergeCell ref="B994:B996"/>
    <mergeCell ref="C994:C996"/>
    <mergeCell ref="D994:D996"/>
    <mergeCell ref="E994:E996"/>
    <mergeCell ref="A988:A990"/>
    <mergeCell ref="B988:F989"/>
    <mergeCell ref="B991:B993"/>
    <mergeCell ref="C991:C993"/>
    <mergeCell ref="D991:D993"/>
    <mergeCell ref="E991:E993"/>
    <mergeCell ref="F991:F993"/>
    <mergeCell ref="F969:F971"/>
    <mergeCell ref="B972:B974"/>
    <mergeCell ref="C972:C974"/>
    <mergeCell ref="D972:D974"/>
    <mergeCell ref="E972:E974"/>
    <mergeCell ref="F972:F974"/>
    <mergeCell ref="B969:B971"/>
    <mergeCell ref="C969:C971"/>
    <mergeCell ref="D969:D971"/>
    <mergeCell ref="E969:E971"/>
    <mergeCell ref="F975:F976"/>
    <mergeCell ref="B977:B979"/>
    <mergeCell ref="C977:C979"/>
    <mergeCell ref="D977:D979"/>
    <mergeCell ref="E977:E979"/>
    <mergeCell ref="F977:F979"/>
    <mergeCell ref="B975:B976"/>
    <mergeCell ref="C975:C976"/>
    <mergeCell ref="D975:D976"/>
    <mergeCell ref="E975:E976"/>
    <mergeCell ref="F952:F954"/>
    <mergeCell ref="B955:B957"/>
    <mergeCell ref="C955:C957"/>
    <mergeCell ref="D955:D957"/>
    <mergeCell ref="E955:E957"/>
    <mergeCell ref="F955:F957"/>
    <mergeCell ref="A963:A965"/>
    <mergeCell ref="B963:F964"/>
    <mergeCell ref="B966:B968"/>
    <mergeCell ref="C966:C968"/>
    <mergeCell ref="D966:D968"/>
    <mergeCell ref="E966:E968"/>
    <mergeCell ref="F966:F968"/>
    <mergeCell ref="F944:F946"/>
    <mergeCell ref="B958:B960"/>
    <mergeCell ref="C958:C960"/>
    <mergeCell ref="D958:D960"/>
    <mergeCell ref="E958:E960"/>
    <mergeCell ref="F958:F960"/>
    <mergeCell ref="B952:B954"/>
    <mergeCell ref="C952:C954"/>
    <mergeCell ref="D952:D954"/>
    <mergeCell ref="E952:E954"/>
    <mergeCell ref="B944:B946"/>
    <mergeCell ref="C944:C946"/>
    <mergeCell ref="D944:D946"/>
    <mergeCell ref="E944:E946"/>
    <mergeCell ref="A938:A940"/>
    <mergeCell ref="B938:F939"/>
    <mergeCell ref="B941:B943"/>
    <mergeCell ref="C941:C943"/>
    <mergeCell ref="D941:D943"/>
    <mergeCell ref="E941:E943"/>
    <mergeCell ref="F941:F943"/>
    <mergeCell ref="F947:F949"/>
    <mergeCell ref="B950:B951"/>
    <mergeCell ref="C950:C951"/>
    <mergeCell ref="D950:D951"/>
    <mergeCell ref="E950:E951"/>
    <mergeCell ref="F950:F951"/>
    <mergeCell ref="B947:B949"/>
    <mergeCell ref="C947:C949"/>
    <mergeCell ref="D947:D949"/>
    <mergeCell ref="E947:E949"/>
    <mergeCell ref="F925:F926"/>
    <mergeCell ref="B927:B929"/>
    <mergeCell ref="C927:C929"/>
    <mergeCell ref="D927:D929"/>
    <mergeCell ref="E927:E929"/>
    <mergeCell ref="F927:F929"/>
    <mergeCell ref="B925:B926"/>
    <mergeCell ref="C925:C926"/>
    <mergeCell ref="D925:D926"/>
    <mergeCell ref="E925:E926"/>
    <mergeCell ref="F930:F932"/>
    <mergeCell ref="B933:B935"/>
    <mergeCell ref="C933:C935"/>
    <mergeCell ref="D933:D935"/>
    <mergeCell ref="E933:E935"/>
    <mergeCell ref="F933:F935"/>
    <mergeCell ref="B930:B932"/>
    <mergeCell ref="C930:C932"/>
    <mergeCell ref="D930:D932"/>
    <mergeCell ref="E930:E932"/>
    <mergeCell ref="F908:F910"/>
    <mergeCell ref="A913:A915"/>
    <mergeCell ref="B913:F914"/>
    <mergeCell ref="B916:B918"/>
    <mergeCell ref="C916:C918"/>
    <mergeCell ref="D916:D918"/>
    <mergeCell ref="E916:E918"/>
    <mergeCell ref="F916:F918"/>
    <mergeCell ref="B908:B910"/>
    <mergeCell ref="C908:C910"/>
    <mergeCell ref="D908:D910"/>
    <mergeCell ref="E908:E910"/>
    <mergeCell ref="F919:F921"/>
    <mergeCell ref="B922:B924"/>
    <mergeCell ref="C922:C924"/>
    <mergeCell ref="D922:D924"/>
    <mergeCell ref="E922:E924"/>
    <mergeCell ref="F922:F924"/>
    <mergeCell ref="B919:B921"/>
    <mergeCell ref="C919:C921"/>
    <mergeCell ref="D919:D921"/>
    <mergeCell ref="E919:E921"/>
    <mergeCell ref="F905:F907"/>
    <mergeCell ref="B897:B899"/>
    <mergeCell ref="C897:C899"/>
    <mergeCell ref="D897:D899"/>
    <mergeCell ref="E897:E899"/>
    <mergeCell ref="F897:F899"/>
    <mergeCell ref="B900:B901"/>
    <mergeCell ref="C900:C901"/>
    <mergeCell ref="D900:D901"/>
    <mergeCell ref="E900:E901"/>
    <mergeCell ref="B905:B907"/>
    <mergeCell ref="C905:C907"/>
    <mergeCell ref="D905:D907"/>
    <mergeCell ref="E905:E907"/>
    <mergeCell ref="F883:F885"/>
    <mergeCell ref="B902:B904"/>
    <mergeCell ref="C902:C904"/>
    <mergeCell ref="D902:D904"/>
    <mergeCell ref="E902:E904"/>
    <mergeCell ref="F902:F904"/>
    <mergeCell ref="F900:F901"/>
    <mergeCell ref="F894:F896"/>
    <mergeCell ref="B880:B882"/>
    <mergeCell ref="C880:C882"/>
    <mergeCell ref="D880:D882"/>
    <mergeCell ref="E880:E882"/>
    <mergeCell ref="F880:F882"/>
    <mergeCell ref="B883:B885"/>
    <mergeCell ref="C883:C885"/>
    <mergeCell ref="D883:D885"/>
    <mergeCell ref="E883:E885"/>
    <mergeCell ref="B894:B896"/>
    <mergeCell ref="C894:C896"/>
    <mergeCell ref="D894:D896"/>
    <mergeCell ref="E894:E896"/>
    <mergeCell ref="A888:A890"/>
    <mergeCell ref="B888:F889"/>
    <mergeCell ref="B891:B893"/>
    <mergeCell ref="C891:C893"/>
    <mergeCell ref="D891:D893"/>
    <mergeCell ref="E891:E893"/>
    <mergeCell ref="F891:F893"/>
    <mergeCell ref="F869:F871"/>
    <mergeCell ref="B872:B874"/>
    <mergeCell ref="C872:C874"/>
    <mergeCell ref="D872:D874"/>
    <mergeCell ref="E872:E874"/>
    <mergeCell ref="F872:F874"/>
    <mergeCell ref="B869:B871"/>
    <mergeCell ref="C869:C871"/>
    <mergeCell ref="D869:D871"/>
    <mergeCell ref="E869:E871"/>
    <mergeCell ref="F875:F876"/>
    <mergeCell ref="B877:B879"/>
    <mergeCell ref="C877:C879"/>
    <mergeCell ref="D877:D879"/>
    <mergeCell ref="E877:E879"/>
    <mergeCell ref="F877:F879"/>
    <mergeCell ref="B875:B876"/>
    <mergeCell ref="C875:C876"/>
    <mergeCell ref="D875:D876"/>
    <mergeCell ref="E875:E876"/>
    <mergeCell ref="F852:F854"/>
    <mergeCell ref="B855:B857"/>
    <mergeCell ref="C855:C857"/>
    <mergeCell ref="D855:D857"/>
    <mergeCell ref="E855:E857"/>
    <mergeCell ref="F855:F857"/>
    <mergeCell ref="A863:A865"/>
    <mergeCell ref="B863:F864"/>
    <mergeCell ref="B866:B868"/>
    <mergeCell ref="C866:C868"/>
    <mergeCell ref="D866:D868"/>
    <mergeCell ref="E866:E868"/>
    <mergeCell ref="F866:F868"/>
    <mergeCell ref="F844:F846"/>
    <mergeCell ref="B858:B860"/>
    <mergeCell ref="C858:C860"/>
    <mergeCell ref="D858:D860"/>
    <mergeCell ref="E858:E860"/>
    <mergeCell ref="F858:F860"/>
    <mergeCell ref="B852:B854"/>
    <mergeCell ref="C852:C854"/>
    <mergeCell ref="D852:D854"/>
    <mergeCell ref="E852:E854"/>
    <mergeCell ref="B844:B846"/>
    <mergeCell ref="C844:C846"/>
    <mergeCell ref="D844:D846"/>
    <mergeCell ref="E844:E846"/>
    <mergeCell ref="A838:A840"/>
    <mergeCell ref="B838:F839"/>
    <mergeCell ref="B841:B843"/>
    <mergeCell ref="C841:C843"/>
    <mergeCell ref="D841:D843"/>
    <mergeCell ref="E841:E843"/>
    <mergeCell ref="F841:F843"/>
    <mergeCell ref="F847:F849"/>
    <mergeCell ref="B850:B851"/>
    <mergeCell ref="C850:C851"/>
    <mergeCell ref="D850:D851"/>
    <mergeCell ref="E850:E851"/>
    <mergeCell ref="F850:F851"/>
    <mergeCell ref="B847:B849"/>
    <mergeCell ref="C847:C849"/>
    <mergeCell ref="D847:D849"/>
    <mergeCell ref="E847:E849"/>
    <mergeCell ref="F825:F826"/>
    <mergeCell ref="B827:B829"/>
    <mergeCell ref="C827:C829"/>
    <mergeCell ref="D827:D829"/>
    <mergeCell ref="E827:E829"/>
    <mergeCell ref="F827:F829"/>
    <mergeCell ref="B825:B826"/>
    <mergeCell ref="C825:C826"/>
    <mergeCell ref="D825:D826"/>
    <mergeCell ref="E825:E826"/>
    <mergeCell ref="F830:F832"/>
    <mergeCell ref="B833:B835"/>
    <mergeCell ref="C833:C835"/>
    <mergeCell ref="D833:D835"/>
    <mergeCell ref="E833:E835"/>
    <mergeCell ref="F833:F835"/>
    <mergeCell ref="B830:B832"/>
    <mergeCell ref="C830:C832"/>
    <mergeCell ref="D830:D832"/>
    <mergeCell ref="E830:E832"/>
    <mergeCell ref="F808:F810"/>
    <mergeCell ref="A813:A815"/>
    <mergeCell ref="B813:F814"/>
    <mergeCell ref="B816:B818"/>
    <mergeCell ref="C816:C818"/>
    <mergeCell ref="D816:D818"/>
    <mergeCell ref="E816:E818"/>
    <mergeCell ref="F816:F818"/>
    <mergeCell ref="B808:B810"/>
    <mergeCell ref="C808:C810"/>
    <mergeCell ref="D808:D810"/>
    <mergeCell ref="E808:E810"/>
    <mergeCell ref="F819:F821"/>
    <mergeCell ref="B822:B824"/>
    <mergeCell ref="C822:C824"/>
    <mergeCell ref="D822:D824"/>
    <mergeCell ref="E822:E824"/>
    <mergeCell ref="F822:F824"/>
    <mergeCell ref="B819:B821"/>
    <mergeCell ref="C819:C821"/>
    <mergeCell ref="D819:D821"/>
    <mergeCell ref="E819:E821"/>
    <mergeCell ref="F805:F807"/>
    <mergeCell ref="B797:B799"/>
    <mergeCell ref="C797:C799"/>
    <mergeCell ref="D797:D799"/>
    <mergeCell ref="E797:E799"/>
    <mergeCell ref="F797:F799"/>
    <mergeCell ref="B800:B801"/>
    <mergeCell ref="C800:C801"/>
    <mergeCell ref="D800:D801"/>
    <mergeCell ref="E800:E801"/>
    <mergeCell ref="B805:B807"/>
    <mergeCell ref="C805:C807"/>
    <mergeCell ref="D805:D807"/>
    <mergeCell ref="E805:E807"/>
    <mergeCell ref="F783:F785"/>
    <mergeCell ref="B802:B804"/>
    <mergeCell ref="C802:C804"/>
    <mergeCell ref="D802:D804"/>
    <mergeCell ref="E802:E804"/>
    <mergeCell ref="F802:F804"/>
    <mergeCell ref="F800:F801"/>
    <mergeCell ref="F794:F796"/>
    <mergeCell ref="B780:B782"/>
    <mergeCell ref="C780:C782"/>
    <mergeCell ref="D780:D782"/>
    <mergeCell ref="E780:E782"/>
    <mergeCell ref="F780:F782"/>
    <mergeCell ref="B783:B785"/>
    <mergeCell ref="C783:C785"/>
    <mergeCell ref="D783:D785"/>
    <mergeCell ref="E783:E785"/>
    <mergeCell ref="B794:B796"/>
    <mergeCell ref="C794:C796"/>
    <mergeCell ref="D794:D796"/>
    <mergeCell ref="E794:E796"/>
    <mergeCell ref="A788:A790"/>
    <mergeCell ref="B788:F789"/>
    <mergeCell ref="B791:B793"/>
    <mergeCell ref="C791:C793"/>
    <mergeCell ref="D791:D793"/>
    <mergeCell ref="E791:E793"/>
    <mergeCell ref="F791:F793"/>
    <mergeCell ref="F769:F771"/>
    <mergeCell ref="B772:B774"/>
    <mergeCell ref="C772:C774"/>
    <mergeCell ref="D772:D774"/>
    <mergeCell ref="E772:E774"/>
    <mergeCell ref="F772:F774"/>
    <mergeCell ref="B769:B771"/>
    <mergeCell ref="C769:C771"/>
    <mergeCell ref="D769:D771"/>
    <mergeCell ref="E769:E771"/>
    <mergeCell ref="F775:F776"/>
    <mergeCell ref="B777:B779"/>
    <mergeCell ref="C777:C779"/>
    <mergeCell ref="D777:D779"/>
    <mergeCell ref="E777:E779"/>
    <mergeCell ref="F777:F779"/>
    <mergeCell ref="B775:B776"/>
    <mergeCell ref="C775:C776"/>
    <mergeCell ref="D775:D776"/>
    <mergeCell ref="E775:E776"/>
    <mergeCell ref="F752:F754"/>
    <mergeCell ref="B755:B757"/>
    <mergeCell ref="C755:C757"/>
    <mergeCell ref="D755:D757"/>
    <mergeCell ref="E755:E757"/>
    <mergeCell ref="F755:F757"/>
    <mergeCell ref="A763:A765"/>
    <mergeCell ref="B763:F764"/>
    <mergeCell ref="B766:B768"/>
    <mergeCell ref="C766:C768"/>
    <mergeCell ref="D766:D768"/>
    <mergeCell ref="E766:E768"/>
    <mergeCell ref="F766:F768"/>
    <mergeCell ref="F744:F746"/>
    <mergeCell ref="B758:B760"/>
    <mergeCell ref="C758:C760"/>
    <mergeCell ref="D758:D760"/>
    <mergeCell ref="E758:E760"/>
    <mergeCell ref="F758:F760"/>
    <mergeCell ref="B752:B754"/>
    <mergeCell ref="C752:C754"/>
    <mergeCell ref="D752:D754"/>
    <mergeCell ref="E752:E754"/>
    <mergeCell ref="B744:B746"/>
    <mergeCell ref="C744:C746"/>
    <mergeCell ref="D744:D746"/>
    <mergeCell ref="E744:E746"/>
    <mergeCell ref="A738:A740"/>
    <mergeCell ref="B738:F739"/>
    <mergeCell ref="B741:B743"/>
    <mergeCell ref="C741:C743"/>
    <mergeCell ref="D741:D743"/>
    <mergeCell ref="E741:E743"/>
    <mergeCell ref="F741:F743"/>
    <mergeCell ref="F747:F749"/>
    <mergeCell ref="B750:B751"/>
    <mergeCell ref="C750:C751"/>
    <mergeCell ref="D750:D751"/>
    <mergeCell ref="E750:E751"/>
    <mergeCell ref="F750:F751"/>
    <mergeCell ref="B747:B749"/>
    <mergeCell ref="C747:C749"/>
    <mergeCell ref="D747:D749"/>
    <mergeCell ref="E747:E749"/>
    <mergeCell ref="F725:F726"/>
    <mergeCell ref="B727:B729"/>
    <mergeCell ref="C727:C729"/>
    <mergeCell ref="D727:D729"/>
    <mergeCell ref="E727:E729"/>
    <mergeCell ref="F727:F729"/>
    <mergeCell ref="B725:B726"/>
    <mergeCell ref="C725:C726"/>
    <mergeCell ref="D725:D726"/>
    <mergeCell ref="E725:E726"/>
    <mergeCell ref="F730:F732"/>
    <mergeCell ref="B733:B735"/>
    <mergeCell ref="C733:C735"/>
    <mergeCell ref="D733:D735"/>
    <mergeCell ref="E733:E735"/>
    <mergeCell ref="F733:F735"/>
    <mergeCell ref="B730:B732"/>
    <mergeCell ref="C730:C732"/>
    <mergeCell ref="D730:D732"/>
    <mergeCell ref="E730:E732"/>
    <mergeCell ref="F708:F710"/>
    <mergeCell ref="A713:A715"/>
    <mergeCell ref="B713:F714"/>
    <mergeCell ref="B716:B718"/>
    <mergeCell ref="C716:C718"/>
    <mergeCell ref="D716:D718"/>
    <mergeCell ref="E716:E718"/>
    <mergeCell ref="F716:F718"/>
    <mergeCell ref="B708:B710"/>
    <mergeCell ref="C708:C710"/>
    <mergeCell ref="D708:D710"/>
    <mergeCell ref="E708:E710"/>
    <mergeCell ref="F719:F721"/>
    <mergeCell ref="B722:B724"/>
    <mergeCell ref="C722:C724"/>
    <mergeCell ref="D722:D724"/>
    <mergeCell ref="E722:E724"/>
    <mergeCell ref="F722:F724"/>
    <mergeCell ref="B719:B721"/>
    <mergeCell ref="C719:C721"/>
    <mergeCell ref="D719:D721"/>
    <mergeCell ref="E719:E721"/>
    <mergeCell ref="F705:F707"/>
    <mergeCell ref="B697:B699"/>
    <mergeCell ref="C697:C699"/>
    <mergeCell ref="D697:D699"/>
    <mergeCell ref="E697:E699"/>
    <mergeCell ref="F697:F699"/>
    <mergeCell ref="B700:B701"/>
    <mergeCell ref="C700:C701"/>
    <mergeCell ref="D700:D701"/>
    <mergeCell ref="E700:E701"/>
    <mergeCell ref="B705:B707"/>
    <mergeCell ref="C705:C707"/>
    <mergeCell ref="D705:D707"/>
    <mergeCell ref="E705:E707"/>
    <mergeCell ref="F683:F685"/>
    <mergeCell ref="B702:B704"/>
    <mergeCell ref="C702:C704"/>
    <mergeCell ref="D702:D704"/>
    <mergeCell ref="E702:E704"/>
    <mergeCell ref="F702:F704"/>
    <mergeCell ref="F700:F701"/>
    <mergeCell ref="F694:F696"/>
    <mergeCell ref="B680:B682"/>
    <mergeCell ref="C680:C682"/>
    <mergeCell ref="D680:D682"/>
    <mergeCell ref="E680:E682"/>
    <mergeCell ref="F680:F682"/>
    <mergeCell ref="B683:B685"/>
    <mergeCell ref="C683:C685"/>
    <mergeCell ref="D683:D685"/>
    <mergeCell ref="E683:E685"/>
    <mergeCell ref="B694:B696"/>
    <mergeCell ref="C694:C696"/>
    <mergeCell ref="D694:D696"/>
    <mergeCell ref="E694:E696"/>
    <mergeCell ref="A688:A690"/>
    <mergeCell ref="B688:F689"/>
    <mergeCell ref="B691:B693"/>
    <mergeCell ref="C691:C693"/>
    <mergeCell ref="D691:D693"/>
    <mergeCell ref="E691:E693"/>
    <mergeCell ref="F691:F693"/>
    <mergeCell ref="F677:F679"/>
    <mergeCell ref="B669:B671"/>
    <mergeCell ref="C669:C671"/>
    <mergeCell ref="D669:D671"/>
    <mergeCell ref="E669:E671"/>
    <mergeCell ref="F669:F671"/>
    <mergeCell ref="B672:B674"/>
    <mergeCell ref="C672:C674"/>
    <mergeCell ref="D672:D674"/>
    <mergeCell ref="E672:E674"/>
    <mergeCell ref="B677:B679"/>
    <mergeCell ref="C677:C679"/>
    <mergeCell ref="D677:D679"/>
    <mergeCell ref="E677:E679"/>
    <mergeCell ref="F649:F651"/>
    <mergeCell ref="B675:B676"/>
    <mergeCell ref="C675:C676"/>
    <mergeCell ref="D675:D676"/>
    <mergeCell ref="E675:E676"/>
    <mergeCell ref="F675:F676"/>
    <mergeCell ref="F672:F674"/>
    <mergeCell ref="B649:B651"/>
    <mergeCell ref="C649:C651"/>
    <mergeCell ref="D649:D651"/>
    <mergeCell ref="E649:E651"/>
    <mergeCell ref="F652:F654"/>
    <mergeCell ref="B655:B657"/>
    <mergeCell ref="C655:C657"/>
    <mergeCell ref="D655:D657"/>
    <mergeCell ref="E655:E657"/>
    <mergeCell ref="F655:F657"/>
    <mergeCell ref="F658:F660"/>
    <mergeCell ref="B641:B643"/>
    <mergeCell ref="C641:C643"/>
    <mergeCell ref="D641:D643"/>
    <mergeCell ref="E641:E643"/>
    <mergeCell ref="F641:F643"/>
    <mergeCell ref="B652:B654"/>
    <mergeCell ref="C652:C654"/>
    <mergeCell ref="D652:D654"/>
    <mergeCell ref="E652:E654"/>
    <mergeCell ref="B658:B660"/>
    <mergeCell ref="C658:C660"/>
    <mergeCell ref="D658:D660"/>
    <mergeCell ref="E658:E660"/>
    <mergeCell ref="A663:A665"/>
    <mergeCell ref="B663:F664"/>
    <mergeCell ref="B666:B668"/>
    <mergeCell ref="C666:C668"/>
    <mergeCell ref="D666:D668"/>
    <mergeCell ref="E666:E668"/>
    <mergeCell ref="F666:F668"/>
    <mergeCell ref="A635:A637"/>
    <mergeCell ref="B635:F636"/>
    <mergeCell ref="B638:B640"/>
    <mergeCell ref="C638:C640"/>
    <mergeCell ref="D638:D640"/>
    <mergeCell ref="E638:E640"/>
    <mergeCell ref="F638:F640"/>
    <mergeCell ref="F647:F648"/>
    <mergeCell ref="B630:B632"/>
    <mergeCell ref="C630:C632"/>
    <mergeCell ref="D630:D632"/>
    <mergeCell ref="E630:E632"/>
    <mergeCell ref="F630:F632"/>
    <mergeCell ref="B647:B648"/>
    <mergeCell ref="C647:C648"/>
    <mergeCell ref="D647:D648"/>
    <mergeCell ref="E647:E648"/>
    <mergeCell ref="F619:F620"/>
    <mergeCell ref="B644:B646"/>
    <mergeCell ref="C644:C646"/>
    <mergeCell ref="D644:D646"/>
    <mergeCell ref="E644:E646"/>
    <mergeCell ref="F644:F646"/>
    <mergeCell ref="F621:F623"/>
    <mergeCell ref="B616:B618"/>
    <mergeCell ref="C616:C618"/>
    <mergeCell ref="D616:D618"/>
    <mergeCell ref="E616:E618"/>
    <mergeCell ref="F616:F618"/>
    <mergeCell ref="B619:B620"/>
    <mergeCell ref="C619:C620"/>
    <mergeCell ref="D619:D620"/>
    <mergeCell ref="E619:E620"/>
    <mergeCell ref="B621:B623"/>
    <mergeCell ref="C621:C623"/>
    <mergeCell ref="D621:D623"/>
    <mergeCell ref="E621:E623"/>
    <mergeCell ref="F624:F626"/>
    <mergeCell ref="B627:B629"/>
    <mergeCell ref="C627:C629"/>
    <mergeCell ref="D627:D629"/>
    <mergeCell ref="E627:E629"/>
    <mergeCell ref="F627:F629"/>
    <mergeCell ref="B624:B626"/>
    <mergeCell ref="C624:C626"/>
    <mergeCell ref="D624:D626"/>
    <mergeCell ref="E624:E626"/>
    <mergeCell ref="A607:A609"/>
    <mergeCell ref="B607:F608"/>
    <mergeCell ref="B610:B612"/>
    <mergeCell ref="C610:C612"/>
    <mergeCell ref="D610:D612"/>
    <mergeCell ref="E610:E612"/>
    <mergeCell ref="F610:F612"/>
    <mergeCell ref="F602:F604"/>
    <mergeCell ref="B613:B615"/>
    <mergeCell ref="C613:C615"/>
    <mergeCell ref="D613:D615"/>
    <mergeCell ref="E613:E615"/>
    <mergeCell ref="F613:F615"/>
    <mergeCell ref="B602:B604"/>
    <mergeCell ref="C602:C604"/>
    <mergeCell ref="D602:D604"/>
    <mergeCell ref="E602:E604"/>
    <mergeCell ref="F599:F601"/>
    <mergeCell ref="B591:B593"/>
    <mergeCell ref="C591:C593"/>
    <mergeCell ref="D591:D593"/>
    <mergeCell ref="E591:E593"/>
    <mergeCell ref="F591:F593"/>
    <mergeCell ref="B594:B595"/>
    <mergeCell ref="C594:C595"/>
    <mergeCell ref="D594:D595"/>
    <mergeCell ref="E594:E595"/>
    <mergeCell ref="B599:B601"/>
    <mergeCell ref="C599:C601"/>
    <mergeCell ref="D599:D601"/>
    <mergeCell ref="E599:E601"/>
    <mergeCell ref="F577:F579"/>
    <mergeCell ref="B596:B598"/>
    <mergeCell ref="C596:C598"/>
    <mergeCell ref="D596:D598"/>
    <mergeCell ref="E596:E598"/>
    <mergeCell ref="F596:F598"/>
    <mergeCell ref="F594:F595"/>
    <mergeCell ref="F588:F590"/>
    <mergeCell ref="B574:B576"/>
    <mergeCell ref="C574:C576"/>
    <mergeCell ref="D574:D576"/>
    <mergeCell ref="E574:E576"/>
    <mergeCell ref="F574:F576"/>
    <mergeCell ref="B577:B579"/>
    <mergeCell ref="C577:C579"/>
    <mergeCell ref="D577:D579"/>
    <mergeCell ref="E577:E579"/>
    <mergeCell ref="B588:B590"/>
    <mergeCell ref="C588:C590"/>
    <mergeCell ref="D588:D590"/>
    <mergeCell ref="E588:E590"/>
    <mergeCell ref="A582:A584"/>
    <mergeCell ref="B582:F583"/>
    <mergeCell ref="B585:B587"/>
    <mergeCell ref="C585:C587"/>
    <mergeCell ref="D585:D587"/>
    <mergeCell ref="E585:E587"/>
    <mergeCell ref="F585:F587"/>
    <mergeCell ref="F563:F565"/>
    <mergeCell ref="B566:B568"/>
    <mergeCell ref="C566:C568"/>
    <mergeCell ref="D566:D568"/>
    <mergeCell ref="E566:E568"/>
    <mergeCell ref="F566:F568"/>
    <mergeCell ref="B563:B565"/>
    <mergeCell ref="C563:C565"/>
    <mergeCell ref="D563:D565"/>
    <mergeCell ref="E563:E565"/>
    <mergeCell ref="F569:F570"/>
    <mergeCell ref="B571:B573"/>
    <mergeCell ref="C571:C573"/>
    <mergeCell ref="D571:D573"/>
    <mergeCell ref="E571:E573"/>
    <mergeCell ref="F571:F573"/>
    <mergeCell ref="B569:B570"/>
    <mergeCell ref="C569:C570"/>
    <mergeCell ref="D569:D570"/>
    <mergeCell ref="E569:E570"/>
    <mergeCell ref="F544:F545"/>
    <mergeCell ref="B546:B548"/>
    <mergeCell ref="C546:C548"/>
    <mergeCell ref="D546:D548"/>
    <mergeCell ref="E546:E548"/>
    <mergeCell ref="F546:F548"/>
    <mergeCell ref="B544:B545"/>
    <mergeCell ref="C544:C545"/>
    <mergeCell ref="D544:D545"/>
    <mergeCell ref="E544:E545"/>
    <mergeCell ref="D549:D551"/>
    <mergeCell ref="E549:E551"/>
    <mergeCell ref="F549:F551"/>
    <mergeCell ref="B552:B554"/>
    <mergeCell ref="C552:C554"/>
    <mergeCell ref="D552:D554"/>
    <mergeCell ref="E552:E554"/>
    <mergeCell ref="F552:F554"/>
    <mergeCell ref="F468:F470"/>
    <mergeCell ref="A557:A559"/>
    <mergeCell ref="B557:F558"/>
    <mergeCell ref="B560:B562"/>
    <mergeCell ref="C560:C562"/>
    <mergeCell ref="D560:D562"/>
    <mergeCell ref="E560:E562"/>
    <mergeCell ref="F560:F562"/>
    <mergeCell ref="B549:B551"/>
    <mergeCell ref="C549:C551"/>
    <mergeCell ref="B468:B470"/>
    <mergeCell ref="C468:C470"/>
    <mergeCell ref="D468:D470"/>
    <mergeCell ref="E468:E470"/>
    <mergeCell ref="F527:F529"/>
    <mergeCell ref="A532:A534"/>
    <mergeCell ref="B532:F533"/>
    <mergeCell ref="B535:B537"/>
    <mergeCell ref="C535:C537"/>
    <mergeCell ref="D535:D537"/>
    <mergeCell ref="E535:E537"/>
    <mergeCell ref="F535:F537"/>
    <mergeCell ref="B527:B529"/>
    <mergeCell ref="C527:C529"/>
    <mergeCell ref="D527:D529"/>
    <mergeCell ref="E527:E529"/>
    <mergeCell ref="F538:F540"/>
    <mergeCell ref="B541:B543"/>
    <mergeCell ref="C541:C543"/>
    <mergeCell ref="D541:D543"/>
    <mergeCell ref="E541:E543"/>
    <mergeCell ref="F541:F543"/>
    <mergeCell ref="B538:B540"/>
    <mergeCell ref="C538:C540"/>
    <mergeCell ref="D538:D540"/>
    <mergeCell ref="E538:E540"/>
    <mergeCell ref="F524:F526"/>
    <mergeCell ref="B516:B518"/>
    <mergeCell ref="C516:C518"/>
    <mergeCell ref="D516:D518"/>
    <mergeCell ref="E516:E518"/>
    <mergeCell ref="F516:F518"/>
    <mergeCell ref="B519:B520"/>
    <mergeCell ref="C519:C520"/>
    <mergeCell ref="D519:D520"/>
    <mergeCell ref="E519:E520"/>
    <mergeCell ref="B524:B526"/>
    <mergeCell ref="C524:C526"/>
    <mergeCell ref="D524:D526"/>
    <mergeCell ref="E524:E526"/>
    <mergeCell ref="F502:F504"/>
    <mergeCell ref="B521:B523"/>
    <mergeCell ref="C521:C523"/>
    <mergeCell ref="D521:D523"/>
    <mergeCell ref="E521:E523"/>
    <mergeCell ref="F521:F523"/>
    <mergeCell ref="F519:F520"/>
    <mergeCell ref="F513:F515"/>
    <mergeCell ref="B499:B501"/>
    <mergeCell ref="C499:C501"/>
    <mergeCell ref="D499:D501"/>
    <mergeCell ref="E499:E501"/>
    <mergeCell ref="F499:F501"/>
    <mergeCell ref="B502:B504"/>
    <mergeCell ref="C502:C504"/>
    <mergeCell ref="D502:D504"/>
    <mergeCell ref="E502:E504"/>
    <mergeCell ref="B513:B515"/>
    <mergeCell ref="C513:C515"/>
    <mergeCell ref="D513:D515"/>
    <mergeCell ref="E513:E515"/>
    <mergeCell ref="A507:A509"/>
    <mergeCell ref="B507:F508"/>
    <mergeCell ref="B510:B512"/>
    <mergeCell ref="C510:C512"/>
    <mergeCell ref="D510:D512"/>
    <mergeCell ref="E510:E512"/>
    <mergeCell ref="F510:F512"/>
    <mergeCell ref="F488:F490"/>
    <mergeCell ref="B491:B493"/>
    <mergeCell ref="C491:C493"/>
    <mergeCell ref="D491:D493"/>
    <mergeCell ref="E491:E493"/>
    <mergeCell ref="F491:F493"/>
    <mergeCell ref="B488:B490"/>
    <mergeCell ref="C488:C490"/>
    <mergeCell ref="D488:D490"/>
    <mergeCell ref="E488:E490"/>
    <mergeCell ref="F494:F495"/>
    <mergeCell ref="B496:B498"/>
    <mergeCell ref="C496:C498"/>
    <mergeCell ref="D496:D498"/>
    <mergeCell ref="E496:E498"/>
    <mergeCell ref="F496:F498"/>
    <mergeCell ref="B494:B495"/>
    <mergeCell ref="C494:C495"/>
    <mergeCell ref="D494:D495"/>
    <mergeCell ref="E494:E495"/>
    <mergeCell ref="F471:F473"/>
    <mergeCell ref="B474:B476"/>
    <mergeCell ref="C474:C476"/>
    <mergeCell ref="D474:D476"/>
    <mergeCell ref="E474:E476"/>
    <mergeCell ref="F474:F476"/>
    <mergeCell ref="A482:A484"/>
    <mergeCell ref="B482:F483"/>
    <mergeCell ref="B485:B487"/>
    <mergeCell ref="C485:C487"/>
    <mergeCell ref="D485:D487"/>
    <mergeCell ref="E485:E487"/>
    <mergeCell ref="F485:F487"/>
    <mergeCell ref="F460:F462"/>
    <mergeCell ref="B477:B479"/>
    <mergeCell ref="C477:C479"/>
    <mergeCell ref="D477:D479"/>
    <mergeCell ref="E477:E479"/>
    <mergeCell ref="F477:F479"/>
    <mergeCell ref="B471:B473"/>
    <mergeCell ref="C471:C473"/>
    <mergeCell ref="D471:D473"/>
    <mergeCell ref="E471:E473"/>
    <mergeCell ref="B460:B462"/>
    <mergeCell ref="C460:C462"/>
    <mergeCell ref="D460:D462"/>
    <mergeCell ref="E460:E462"/>
    <mergeCell ref="A454:A456"/>
    <mergeCell ref="B454:F455"/>
    <mergeCell ref="B457:B459"/>
    <mergeCell ref="C457:C459"/>
    <mergeCell ref="D457:D459"/>
    <mergeCell ref="E457:E459"/>
    <mergeCell ref="F457:F459"/>
    <mergeCell ref="F463:F465"/>
    <mergeCell ref="B466:B467"/>
    <mergeCell ref="C466:C467"/>
    <mergeCell ref="D466:D467"/>
    <mergeCell ref="E466:E467"/>
    <mergeCell ref="F466:F467"/>
    <mergeCell ref="B463:B465"/>
    <mergeCell ref="C463:C465"/>
    <mergeCell ref="D463:D465"/>
    <mergeCell ref="E463:E465"/>
    <mergeCell ref="F441:F442"/>
    <mergeCell ref="B443:B445"/>
    <mergeCell ref="C443:C445"/>
    <mergeCell ref="D443:D445"/>
    <mergeCell ref="E443:E445"/>
    <mergeCell ref="F443:F445"/>
    <mergeCell ref="B441:B442"/>
    <mergeCell ref="C441:C442"/>
    <mergeCell ref="D441:D442"/>
    <mergeCell ref="E441:E442"/>
    <mergeCell ref="F446:F448"/>
    <mergeCell ref="B449:B451"/>
    <mergeCell ref="C449:C451"/>
    <mergeCell ref="D449:D451"/>
    <mergeCell ref="E449:E451"/>
    <mergeCell ref="F449:F451"/>
    <mergeCell ref="B446:B448"/>
    <mergeCell ref="C446:C448"/>
    <mergeCell ref="D446:D448"/>
    <mergeCell ref="E446:E448"/>
    <mergeCell ref="F424:F426"/>
    <mergeCell ref="A429:A431"/>
    <mergeCell ref="B429:F430"/>
    <mergeCell ref="B432:B434"/>
    <mergeCell ref="C432:C434"/>
    <mergeCell ref="D432:D434"/>
    <mergeCell ref="E432:E434"/>
    <mergeCell ref="F432:F434"/>
    <mergeCell ref="B424:B426"/>
    <mergeCell ref="C424:C426"/>
    <mergeCell ref="D424:D426"/>
    <mergeCell ref="E424:E426"/>
    <mergeCell ref="F435:F437"/>
    <mergeCell ref="B438:B440"/>
    <mergeCell ref="C438:C440"/>
    <mergeCell ref="D438:D440"/>
    <mergeCell ref="E438:E440"/>
    <mergeCell ref="F438:F440"/>
    <mergeCell ref="B435:B437"/>
    <mergeCell ref="C435:C437"/>
    <mergeCell ref="D435:D437"/>
    <mergeCell ref="E435:E437"/>
    <mergeCell ref="F421:F423"/>
    <mergeCell ref="B413:B415"/>
    <mergeCell ref="C413:C415"/>
    <mergeCell ref="D413:D415"/>
    <mergeCell ref="E413:E415"/>
    <mergeCell ref="F413:F415"/>
    <mergeCell ref="B416:B417"/>
    <mergeCell ref="C416:C417"/>
    <mergeCell ref="D416:D417"/>
    <mergeCell ref="E416:E417"/>
    <mergeCell ref="B421:B423"/>
    <mergeCell ref="C421:C423"/>
    <mergeCell ref="D421:D423"/>
    <mergeCell ref="E421:E423"/>
    <mergeCell ref="F399:F401"/>
    <mergeCell ref="B418:B420"/>
    <mergeCell ref="C418:C420"/>
    <mergeCell ref="D418:D420"/>
    <mergeCell ref="E418:E420"/>
    <mergeCell ref="F418:F420"/>
    <mergeCell ref="F416:F417"/>
    <mergeCell ref="F410:F412"/>
    <mergeCell ref="B396:B398"/>
    <mergeCell ref="C396:C398"/>
    <mergeCell ref="D396:D398"/>
    <mergeCell ref="E396:E398"/>
    <mergeCell ref="F396:F398"/>
    <mergeCell ref="B399:B401"/>
    <mergeCell ref="C399:C401"/>
    <mergeCell ref="D399:D401"/>
    <mergeCell ref="E399:E401"/>
    <mergeCell ref="B410:B412"/>
    <mergeCell ref="C410:C412"/>
    <mergeCell ref="D410:D412"/>
    <mergeCell ref="E410:E412"/>
    <mergeCell ref="A404:A406"/>
    <mergeCell ref="B404:F405"/>
    <mergeCell ref="B407:B409"/>
    <mergeCell ref="C407:C409"/>
    <mergeCell ref="D407:D409"/>
    <mergeCell ref="E407:E409"/>
    <mergeCell ref="F407:F409"/>
    <mergeCell ref="F385:F387"/>
    <mergeCell ref="B388:B390"/>
    <mergeCell ref="C388:C390"/>
    <mergeCell ref="D388:D390"/>
    <mergeCell ref="E388:E390"/>
    <mergeCell ref="F388:F390"/>
    <mergeCell ref="B385:B387"/>
    <mergeCell ref="C385:C387"/>
    <mergeCell ref="D385:D387"/>
    <mergeCell ref="E385:E387"/>
    <mergeCell ref="F391:F392"/>
    <mergeCell ref="B393:B395"/>
    <mergeCell ref="C393:C395"/>
    <mergeCell ref="D393:D395"/>
    <mergeCell ref="E393:E395"/>
    <mergeCell ref="F393:F395"/>
    <mergeCell ref="B391:B392"/>
    <mergeCell ref="C391:C392"/>
    <mergeCell ref="D391:D392"/>
    <mergeCell ref="E391:E392"/>
    <mergeCell ref="F368:F370"/>
    <mergeCell ref="B371:B373"/>
    <mergeCell ref="C371:C373"/>
    <mergeCell ref="D371:D373"/>
    <mergeCell ref="E371:E373"/>
    <mergeCell ref="F371:F373"/>
    <mergeCell ref="A379:A381"/>
    <mergeCell ref="B379:F380"/>
    <mergeCell ref="B382:B384"/>
    <mergeCell ref="C382:C384"/>
    <mergeCell ref="D382:D384"/>
    <mergeCell ref="E382:E384"/>
    <mergeCell ref="F382:F384"/>
    <mergeCell ref="F360:F362"/>
    <mergeCell ref="B374:B376"/>
    <mergeCell ref="C374:C376"/>
    <mergeCell ref="D374:D376"/>
    <mergeCell ref="E374:E376"/>
    <mergeCell ref="F374:F376"/>
    <mergeCell ref="B368:B370"/>
    <mergeCell ref="C368:C370"/>
    <mergeCell ref="D368:D370"/>
    <mergeCell ref="E368:E370"/>
    <mergeCell ref="B360:B362"/>
    <mergeCell ref="C360:C362"/>
    <mergeCell ref="D360:D362"/>
    <mergeCell ref="E360:E362"/>
    <mergeCell ref="A354:A356"/>
    <mergeCell ref="B354:F355"/>
    <mergeCell ref="B357:B359"/>
    <mergeCell ref="C357:C359"/>
    <mergeCell ref="D357:D359"/>
    <mergeCell ref="E357:E359"/>
    <mergeCell ref="F357:F359"/>
    <mergeCell ref="F363:F365"/>
    <mergeCell ref="B366:B367"/>
    <mergeCell ref="C366:C367"/>
    <mergeCell ref="D366:D367"/>
    <mergeCell ref="E366:E367"/>
    <mergeCell ref="F366:F367"/>
    <mergeCell ref="B363:B365"/>
    <mergeCell ref="C363:C365"/>
    <mergeCell ref="D363:D365"/>
    <mergeCell ref="E363:E365"/>
    <mergeCell ref="F341:F342"/>
    <mergeCell ref="B343:B345"/>
    <mergeCell ref="C343:C345"/>
    <mergeCell ref="D343:D345"/>
    <mergeCell ref="E343:E345"/>
    <mergeCell ref="F343:F345"/>
    <mergeCell ref="B341:B342"/>
    <mergeCell ref="C341:C342"/>
    <mergeCell ref="D341:D342"/>
    <mergeCell ref="E341:E342"/>
    <mergeCell ref="F346:F348"/>
    <mergeCell ref="B349:B351"/>
    <mergeCell ref="C349:C351"/>
    <mergeCell ref="D349:D351"/>
    <mergeCell ref="E349:E351"/>
    <mergeCell ref="F349:F351"/>
    <mergeCell ref="B346:B348"/>
    <mergeCell ref="C346:C348"/>
    <mergeCell ref="D346:D348"/>
    <mergeCell ref="E346:E348"/>
    <mergeCell ref="F324:F326"/>
    <mergeCell ref="A329:A331"/>
    <mergeCell ref="B329:F330"/>
    <mergeCell ref="B332:B334"/>
    <mergeCell ref="C332:C334"/>
    <mergeCell ref="D332:D334"/>
    <mergeCell ref="E332:E334"/>
    <mergeCell ref="F332:F334"/>
    <mergeCell ref="B324:B326"/>
    <mergeCell ref="C324:C326"/>
    <mergeCell ref="D324:D326"/>
    <mergeCell ref="E324:E326"/>
    <mergeCell ref="F335:F337"/>
    <mergeCell ref="B338:B340"/>
    <mergeCell ref="C338:C340"/>
    <mergeCell ref="D338:D340"/>
    <mergeCell ref="E338:E340"/>
    <mergeCell ref="F338:F340"/>
    <mergeCell ref="B335:B337"/>
    <mergeCell ref="C335:C337"/>
    <mergeCell ref="D335:D337"/>
    <mergeCell ref="E335:E337"/>
    <mergeCell ref="F321:F323"/>
    <mergeCell ref="B313:B315"/>
    <mergeCell ref="C313:C315"/>
    <mergeCell ref="D313:D315"/>
    <mergeCell ref="E313:E315"/>
    <mergeCell ref="F313:F315"/>
    <mergeCell ref="B316:B317"/>
    <mergeCell ref="C316:C317"/>
    <mergeCell ref="D316:D317"/>
    <mergeCell ref="E316:E317"/>
    <mergeCell ref="B321:B323"/>
    <mergeCell ref="C321:C323"/>
    <mergeCell ref="D321:D323"/>
    <mergeCell ref="E321:E323"/>
    <mergeCell ref="F299:F301"/>
    <mergeCell ref="B318:B320"/>
    <mergeCell ref="C318:C320"/>
    <mergeCell ref="D318:D320"/>
    <mergeCell ref="E318:E320"/>
    <mergeCell ref="F318:F320"/>
    <mergeCell ref="F316:F317"/>
    <mergeCell ref="F310:F312"/>
    <mergeCell ref="B296:B298"/>
    <mergeCell ref="C296:C298"/>
    <mergeCell ref="D296:D298"/>
    <mergeCell ref="E296:E298"/>
    <mergeCell ref="F296:F298"/>
    <mergeCell ref="B299:B301"/>
    <mergeCell ref="C299:C301"/>
    <mergeCell ref="D299:D301"/>
    <mergeCell ref="E299:E301"/>
    <mergeCell ref="B310:B312"/>
    <mergeCell ref="C310:C312"/>
    <mergeCell ref="D310:D312"/>
    <mergeCell ref="E310:E312"/>
    <mergeCell ref="A304:A306"/>
    <mergeCell ref="B304:F305"/>
    <mergeCell ref="B307:B309"/>
    <mergeCell ref="C307:C309"/>
    <mergeCell ref="D307:D309"/>
    <mergeCell ref="E307:E309"/>
    <mergeCell ref="F307:F309"/>
    <mergeCell ref="F285:F287"/>
    <mergeCell ref="B288:B290"/>
    <mergeCell ref="C288:C290"/>
    <mergeCell ref="D288:D290"/>
    <mergeCell ref="E288:E290"/>
    <mergeCell ref="F288:F290"/>
    <mergeCell ref="B285:B287"/>
    <mergeCell ref="C285:C287"/>
    <mergeCell ref="D285:D287"/>
    <mergeCell ref="E285:E287"/>
    <mergeCell ref="F291:F292"/>
    <mergeCell ref="B293:B295"/>
    <mergeCell ref="C293:C295"/>
    <mergeCell ref="D293:D295"/>
    <mergeCell ref="E293:E295"/>
    <mergeCell ref="F293:F295"/>
    <mergeCell ref="B291:B292"/>
    <mergeCell ref="C291:C292"/>
    <mergeCell ref="D291:D292"/>
    <mergeCell ref="E291:E292"/>
    <mergeCell ref="F268:F270"/>
    <mergeCell ref="B271:B273"/>
    <mergeCell ref="C271:C273"/>
    <mergeCell ref="D271:D273"/>
    <mergeCell ref="E271:E273"/>
    <mergeCell ref="F271:F273"/>
    <mergeCell ref="A279:A281"/>
    <mergeCell ref="B279:F280"/>
    <mergeCell ref="B282:B284"/>
    <mergeCell ref="C282:C284"/>
    <mergeCell ref="D282:D284"/>
    <mergeCell ref="E282:E284"/>
    <mergeCell ref="F282:F284"/>
    <mergeCell ref="F260:F262"/>
    <mergeCell ref="B274:B276"/>
    <mergeCell ref="C274:C276"/>
    <mergeCell ref="D274:D276"/>
    <mergeCell ref="E274:E276"/>
    <mergeCell ref="F274:F276"/>
    <mergeCell ref="B268:B270"/>
    <mergeCell ref="C268:C270"/>
    <mergeCell ref="D268:D270"/>
    <mergeCell ref="E268:E270"/>
    <mergeCell ref="B260:B262"/>
    <mergeCell ref="C260:C262"/>
    <mergeCell ref="D260:D262"/>
    <mergeCell ref="E260:E262"/>
    <mergeCell ref="A254:A256"/>
    <mergeCell ref="B254:F255"/>
    <mergeCell ref="B257:B259"/>
    <mergeCell ref="C257:C259"/>
    <mergeCell ref="D257:D259"/>
    <mergeCell ref="E257:E259"/>
    <mergeCell ref="F257:F259"/>
    <mergeCell ref="F263:F265"/>
    <mergeCell ref="B266:B267"/>
    <mergeCell ref="C266:C267"/>
    <mergeCell ref="D266:D267"/>
    <mergeCell ref="E266:E267"/>
    <mergeCell ref="F266:F267"/>
    <mergeCell ref="B263:B265"/>
    <mergeCell ref="C263:C265"/>
    <mergeCell ref="D263:D265"/>
    <mergeCell ref="E263:E265"/>
    <mergeCell ref="F241:F242"/>
    <mergeCell ref="B243:B245"/>
    <mergeCell ref="C243:C245"/>
    <mergeCell ref="D243:D245"/>
    <mergeCell ref="E243:E245"/>
    <mergeCell ref="F243:F245"/>
    <mergeCell ref="B241:B242"/>
    <mergeCell ref="C241:C242"/>
    <mergeCell ref="D241:D242"/>
    <mergeCell ref="E241:E242"/>
    <mergeCell ref="F246:F248"/>
    <mergeCell ref="B249:B251"/>
    <mergeCell ref="C249:C251"/>
    <mergeCell ref="D249:D251"/>
    <mergeCell ref="E249:E251"/>
    <mergeCell ref="F249:F251"/>
    <mergeCell ref="B246:B248"/>
    <mergeCell ref="C246:C248"/>
    <mergeCell ref="D246:D248"/>
    <mergeCell ref="E246:E248"/>
    <mergeCell ref="F224:F226"/>
    <mergeCell ref="A229:A231"/>
    <mergeCell ref="B229:F230"/>
    <mergeCell ref="B232:B234"/>
    <mergeCell ref="C232:C234"/>
    <mergeCell ref="D232:D234"/>
    <mergeCell ref="E232:E234"/>
    <mergeCell ref="F232:F234"/>
    <mergeCell ref="B224:B226"/>
    <mergeCell ref="C224:C226"/>
    <mergeCell ref="D224:D226"/>
    <mergeCell ref="E224:E226"/>
    <mergeCell ref="F235:F237"/>
    <mergeCell ref="B238:B240"/>
    <mergeCell ref="C238:C240"/>
    <mergeCell ref="D238:D240"/>
    <mergeCell ref="E238:E240"/>
    <mergeCell ref="F238:F240"/>
    <mergeCell ref="B235:B237"/>
    <mergeCell ref="C235:C237"/>
    <mergeCell ref="D235:D237"/>
    <mergeCell ref="E235:E237"/>
    <mergeCell ref="F221:F223"/>
    <mergeCell ref="B213:B215"/>
    <mergeCell ref="C213:C215"/>
    <mergeCell ref="D213:D215"/>
    <mergeCell ref="E213:E215"/>
    <mergeCell ref="F213:F215"/>
    <mergeCell ref="B216:B217"/>
    <mergeCell ref="C216:C217"/>
    <mergeCell ref="D216:D217"/>
    <mergeCell ref="E216:E217"/>
    <mergeCell ref="B221:B223"/>
    <mergeCell ref="C221:C223"/>
    <mergeCell ref="D221:D223"/>
    <mergeCell ref="E221:E223"/>
    <mergeCell ref="F199:F201"/>
    <mergeCell ref="B218:B220"/>
    <mergeCell ref="C218:C220"/>
    <mergeCell ref="D218:D220"/>
    <mergeCell ref="E218:E220"/>
    <mergeCell ref="F218:F220"/>
    <mergeCell ref="F216:F217"/>
    <mergeCell ref="F210:F212"/>
    <mergeCell ref="B196:B198"/>
    <mergeCell ref="C196:C198"/>
    <mergeCell ref="D196:D198"/>
    <mergeCell ref="E196:E198"/>
    <mergeCell ref="F196:F198"/>
    <mergeCell ref="B199:B201"/>
    <mergeCell ref="C199:C201"/>
    <mergeCell ref="D199:D201"/>
    <mergeCell ref="E199:E201"/>
    <mergeCell ref="B210:B212"/>
    <mergeCell ref="C210:C212"/>
    <mergeCell ref="D210:D212"/>
    <mergeCell ref="E210:E212"/>
    <mergeCell ref="A204:A206"/>
    <mergeCell ref="B204:F205"/>
    <mergeCell ref="B207:B209"/>
    <mergeCell ref="C207:C209"/>
    <mergeCell ref="D207:D209"/>
    <mergeCell ref="E207:E209"/>
    <mergeCell ref="F207:F209"/>
    <mergeCell ref="F185:F187"/>
    <mergeCell ref="B188:B190"/>
    <mergeCell ref="C188:C190"/>
    <mergeCell ref="D188:D190"/>
    <mergeCell ref="E188:E190"/>
    <mergeCell ref="F188:F190"/>
    <mergeCell ref="B185:B187"/>
    <mergeCell ref="C185:C187"/>
    <mergeCell ref="D185:D187"/>
    <mergeCell ref="E185:E187"/>
    <mergeCell ref="F191:F192"/>
    <mergeCell ref="B193:B195"/>
    <mergeCell ref="C193:C195"/>
    <mergeCell ref="D193:D195"/>
    <mergeCell ref="E193:E195"/>
    <mergeCell ref="F193:F195"/>
    <mergeCell ref="B191:B192"/>
    <mergeCell ref="C191:C192"/>
    <mergeCell ref="D191:D192"/>
    <mergeCell ref="E191:E192"/>
    <mergeCell ref="F168:F170"/>
    <mergeCell ref="B171:B173"/>
    <mergeCell ref="C171:C173"/>
    <mergeCell ref="D171:D173"/>
    <mergeCell ref="E171:E173"/>
    <mergeCell ref="F171:F173"/>
    <mergeCell ref="A179:A181"/>
    <mergeCell ref="B179:F180"/>
    <mergeCell ref="B182:B184"/>
    <mergeCell ref="C182:C184"/>
    <mergeCell ref="D182:D184"/>
    <mergeCell ref="E182:E184"/>
    <mergeCell ref="F182:F184"/>
    <mergeCell ref="F160:F162"/>
    <mergeCell ref="B174:B176"/>
    <mergeCell ref="C174:C176"/>
    <mergeCell ref="D174:D176"/>
    <mergeCell ref="E174:E176"/>
    <mergeCell ref="F174:F176"/>
    <mergeCell ref="B168:B170"/>
    <mergeCell ref="C168:C170"/>
    <mergeCell ref="D168:D170"/>
    <mergeCell ref="E168:E170"/>
    <mergeCell ref="B160:B162"/>
    <mergeCell ref="C160:C162"/>
    <mergeCell ref="D160:D162"/>
    <mergeCell ref="E160:E162"/>
    <mergeCell ref="A154:A156"/>
    <mergeCell ref="B154:F155"/>
    <mergeCell ref="B157:B159"/>
    <mergeCell ref="C157:C159"/>
    <mergeCell ref="D157:D159"/>
    <mergeCell ref="E157:E159"/>
    <mergeCell ref="F157:F159"/>
    <mergeCell ref="F163:F165"/>
    <mergeCell ref="B166:B167"/>
    <mergeCell ref="C166:C167"/>
    <mergeCell ref="D166:D167"/>
    <mergeCell ref="E166:E167"/>
    <mergeCell ref="F166:F167"/>
    <mergeCell ref="B163:B165"/>
    <mergeCell ref="C163:C165"/>
    <mergeCell ref="D163:D165"/>
    <mergeCell ref="E163:E165"/>
    <mergeCell ref="F141:F142"/>
    <mergeCell ref="B143:B145"/>
    <mergeCell ref="C143:C145"/>
    <mergeCell ref="D143:D145"/>
    <mergeCell ref="E143:E145"/>
    <mergeCell ref="F143:F145"/>
    <mergeCell ref="B141:B142"/>
    <mergeCell ref="C141:C142"/>
    <mergeCell ref="D141:D142"/>
    <mergeCell ref="E141:E142"/>
    <mergeCell ref="F146:F148"/>
    <mergeCell ref="B149:B151"/>
    <mergeCell ref="C149:C151"/>
    <mergeCell ref="D149:D151"/>
    <mergeCell ref="E149:E151"/>
    <mergeCell ref="F149:F151"/>
    <mergeCell ref="B146:B148"/>
    <mergeCell ref="C146:C148"/>
    <mergeCell ref="D146:D148"/>
    <mergeCell ref="E146:E148"/>
    <mergeCell ref="F124:F126"/>
    <mergeCell ref="A129:A131"/>
    <mergeCell ref="B129:F130"/>
    <mergeCell ref="B132:B134"/>
    <mergeCell ref="C132:C134"/>
    <mergeCell ref="D132:D134"/>
    <mergeCell ref="E132:E134"/>
    <mergeCell ref="F132:F134"/>
    <mergeCell ref="B124:B126"/>
    <mergeCell ref="C124:C126"/>
    <mergeCell ref="D124:D126"/>
    <mergeCell ref="E124:E126"/>
    <mergeCell ref="F135:F137"/>
    <mergeCell ref="B138:B140"/>
    <mergeCell ref="C138:C140"/>
    <mergeCell ref="D138:D140"/>
    <mergeCell ref="E138:E140"/>
    <mergeCell ref="F138:F140"/>
    <mergeCell ref="B135:B137"/>
    <mergeCell ref="C135:C137"/>
    <mergeCell ref="D135:D137"/>
    <mergeCell ref="E135:E137"/>
    <mergeCell ref="F121:F123"/>
    <mergeCell ref="B113:B115"/>
    <mergeCell ref="C113:C115"/>
    <mergeCell ref="D113:D115"/>
    <mergeCell ref="E113:E115"/>
    <mergeCell ref="F113:F115"/>
    <mergeCell ref="B116:B117"/>
    <mergeCell ref="C116:C117"/>
    <mergeCell ref="D116:D117"/>
    <mergeCell ref="E116:E117"/>
    <mergeCell ref="B121:B123"/>
    <mergeCell ref="C121:C123"/>
    <mergeCell ref="D121:D123"/>
    <mergeCell ref="E121:E123"/>
    <mergeCell ref="F99:F101"/>
    <mergeCell ref="B118:B120"/>
    <mergeCell ref="C118:C120"/>
    <mergeCell ref="D118:D120"/>
    <mergeCell ref="E118:E120"/>
    <mergeCell ref="F118:F120"/>
    <mergeCell ref="F116:F117"/>
    <mergeCell ref="F110:F112"/>
    <mergeCell ref="B96:B98"/>
    <mergeCell ref="C96:C98"/>
    <mergeCell ref="D96:D98"/>
    <mergeCell ref="E96:E98"/>
    <mergeCell ref="F96:F98"/>
    <mergeCell ref="B99:B101"/>
    <mergeCell ref="C99:C101"/>
    <mergeCell ref="D99:D101"/>
    <mergeCell ref="E99:E101"/>
    <mergeCell ref="B110:B112"/>
    <mergeCell ref="C110:C112"/>
    <mergeCell ref="D110:D112"/>
    <mergeCell ref="E110:E112"/>
    <mergeCell ref="A104:A106"/>
    <mergeCell ref="B104:F105"/>
    <mergeCell ref="B107:B109"/>
    <mergeCell ref="C107:C109"/>
    <mergeCell ref="D107:D109"/>
    <mergeCell ref="E107:E109"/>
    <mergeCell ref="F107:F109"/>
    <mergeCell ref="F85:F87"/>
    <mergeCell ref="B88:B90"/>
    <mergeCell ref="C88:C90"/>
    <mergeCell ref="D88:D90"/>
    <mergeCell ref="E88:E90"/>
    <mergeCell ref="F88:F90"/>
    <mergeCell ref="B85:B87"/>
    <mergeCell ref="C85:C87"/>
    <mergeCell ref="D85:D87"/>
    <mergeCell ref="E85:E87"/>
    <mergeCell ref="F91:F92"/>
    <mergeCell ref="B93:B95"/>
    <mergeCell ref="C93:C95"/>
    <mergeCell ref="D93:D95"/>
    <mergeCell ref="E93:E95"/>
    <mergeCell ref="F93:F95"/>
    <mergeCell ref="B91:B92"/>
    <mergeCell ref="C91:C92"/>
    <mergeCell ref="D91:D92"/>
    <mergeCell ref="E91:E92"/>
    <mergeCell ref="F68:F70"/>
    <mergeCell ref="B71:B73"/>
    <mergeCell ref="C71:C73"/>
    <mergeCell ref="D71:D73"/>
    <mergeCell ref="E71:E73"/>
    <mergeCell ref="F71:F73"/>
    <mergeCell ref="A79:A81"/>
    <mergeCell ref="B79:F80"/>
    <mergeCell ref="B82:B84"/>
    <mergeCell ref="C82:C84"/>
    <mergeCell ref="D82:D84"/>
    <mergeCell ref="E82:E84"/>
    <mergeCell ref="F82:F84"/>
    <mergeCell ref="F60:F62"/>
    <mergeCell ref="B74:B76"/>
    <mergeCell ref="C74:C76"/>
    <mergeCell ref="D74:D76"/>
    <mergeCell ref="E74:E76"/>
    <mergeCell ref="F74:F76"/>
    <mergeCell ref="B68:B70"/>
    <mergeCell ref="C68:C70"/>
    <mergeCell ref="D68:D70"/>
    <mergeCell ref="E68:E70"/>
    <mergeCell ref="B60:B62"/>
    <mergeCell ref="C60:C62"/>
    <mergeCell ref="D60:D62"/>
    <mergeCell ref="E60:E62"/>
    <mergeCell ref="A54:A56"/>
    <mergeCell ref="B54:F55"/>
    <mergeCell ref="B57:B59"/>
    <mergeCell ref="C57:C59"/>
    <mergeCell ref="D57:D59"/>
    <mergeCell ref="E57:E59"/>
    <mergeCell ref="F57:F59"/>
    <mergeCell ref="F63:F65"/>
    <mergeCell ref="B66:B67"/>
    <mergeCell ref="C66:C67"/>
    <mergeCell ref="D66:D67"/>
    <mergeCell ref="E66:E67"/>
    <mergeCell ref="F66:F67"/>
    <mergeCell ref="B63:B65"/>
    <mergeCell ref="C63:C65"/>
    <mergeCell ref="D63:D65"/>
    <mergeCell ref="E63:E65"/>
    <mergeCell ref="E41:E42"/>
    <mergeCell ref="F41:F42"/>
    <mergeCell ref="B43:B45"/>
    <mergeCell ref="C43:C45"/>
    <mergeCell ref="D43:D45"/>
    <mergeCell ref="E43:E45"/>
    <mergeCell ref="F43:F45"/>
    <mergeCell ref="E46:E48"/>
    <mergeCell ref="F46:F48"/>
    <mergeCell ref="B49:B51"/>
    <mergeCell ref="C49:C51"/>
    <mergeCell ref="D49:D51"/>
    <mergeCell ref="E49:E51"/>
    <mergeCell ref="F49:F51"/>
    <mergeCell ref="B7:B9"/>
    <mergeCell ref="B46:B48"/>
    <mergeCell ref="C46:C48"/>
    <mergeCell ref="D46:D48"/>
    <mergeCell ref="B41:B42"/>
    <mergeCell ref="C41:C42"/>
    <mergeCell ref="D41:D42"/>
    <mergeCell ref="C7:C9"/>
    <mergeCell ref="F7:F9"/>
    <mergeCell ref="E10:E12"/>
    <mergeCell ref="D7:D9"/>
    <mergeCell ref="C10:C12"/>
    <mergeCell ref="F35:F37"/>
    <mergeCell ref="B38:B40"/>
    <mergeCell ref="C38:C40"/>
    <mergeCell ref="D38:D40"/>
    <mergeCell ref="E38:E40"/>
    <mergeCell ref="F38:F40"/>
    <mergeCell ref="E13:E15"/>
    <mergeCell ref="C13:C15"/>
    <mergeCell ref="B35:B37"/>
    <mergeCell ref="C35:C37"/>
    <mergeCell ref="D35:D37"/>
    <mergeCell ref="E35:E37"/>
    <mergeCell ref="C16:C17"/>
    <mergeCell ref="C18:C20"/>
    <mergeCell ref="F16:F17"/>
    <mergeCell ref="D16:D17"/>
    <mergeCell ref="B16:B17"/>
    <mergeCell ref="F32:F34"/>
    <mergeCell ref="F13:F15"/>
    <mergeCell ref="D13:D15"/>
    <mergeCell ref="B13:B15"/>
    <mergeCell ref="E24:E26"/>
    <mergeCell ref="C24:C26"/>
    <mergeCell ref="F21:F23"/>
    <mergeCell ref="D21:D23"/>
    <mergeCell ref="B21:B23"/>
    <mergeCell ref="E18:E20"/>
    <mergeCell ref="B32:B34"/>
    <mergeCell ref="C32:C34"/>
    <mergeCell ref="D32:D34"/>
    <mergeCell ref="E32:E34"/>
    <mergeCell ref="F1715:F1717"/>
    <mergeCell ref="F10:F12"/>
    <mergeCell ref="D10:D12"/>
    <mergeCell ref="B10:B12"/>
    <mergeCell ref="F24:F26"/>
    <mergeCell ref="D24:D26"/>
    <mergeCell ref="B24:B26"/>
    <mergeCell ref="E21:E23"/>
    <mergeCell ref="C21:C23"/>
    <mergeCell ref="F18:F20"/>
    <mergeCell ref="B1715:B1717"/>
    <mergeCell ref="C1715:C1717"/>
    <mergeCell ref="D1715:D1717"/>
    <mergeCell ref="E1715:E1717"/>
    <mergeCell ref="F1709:F1711"/>
    <mergeCell ref="B1712:B1714"/>
    <mergeCell ref="C1712:C1714"/>
    <mergeCell ref="D1712:D1714"/>
    <mergeCell ref="E1712:E1714"/>
    <mergeCell ref="F1712:F1714"/>
    <mergeCell ref="B1709:B1711"/>
    <mergeCell ref="C1709:C1711"/>
    <mergeCell ref="D1709:D1711"/>
    <mergeCell ref="E1709:E1711"/>
    <mergeCell ref="A4:A6"/>
    <mergeCell ref="B4:F5"/>
    <mergeCell ref="A1706:A1708"/>
    <mergeCell ref="B1706:F1707"/>
    <mergeCell ref="E7:E9"/>
    <mergeCell ref="D18:D20"/>
    <mergeCell ref="B18:B20"/>
    <mergeCell ref="E16:E17"/>
    <mergeCell ref="A29:A31"/>
    <mergeCell ref="B29:F30"/>
    <mergeCell ref="F1723:F1725"/>
    <mergeCell ref="B1726:B1728"/>
    <mergeCell ref="C1726:C1728"/>
    <mergeCell ref="D1726:D1728"/>
    <mergeCell ref="E1726:E1728"/>
    <mergeCell ref="F1726:F1728"/>
    <mergeCell ref="B1723:B1725"/>
    <mergeCell ref="C1723:C1725"/>
    <mergeCell ref="D1723:D1725"/>
    <mergeCell ref="E1723:E1725"/>
    <mergeCell ref="F1718:F1719"/>
    <mergeCell ref="B1720:B1722"/>
    <mergeCell ref="C1720:C1722"/>
    <mergeCell ref="D1720:D1722"/>
    <mergeCell ref="E1720:E1722"/>
    <mergeCell ref="F1720:F1722"/>
    <mergeCell ref="B1718:B1719"/>
    <mergeCell ref="C1718:C1719"/>
    <mergeCell ref="D1718:D1719"/>
    <mergeCell ref="E1718:E1719"/>
    <mergeCell ref="F1737:F1739"/>
    <mergeCell ref="B1740:B1742"/>
    <mergeCell ref="C1740:C1742"/>
    <mergeCell ref="D1740:D1742"/>
    <mergeCell ref="E1740:E1742"/>
    <mergeCell ref="F1740:F1742"/>
    <mergeCell ref="B1737:B1739"/>
    <mergeCell ref="C1737:C1739"/>
    <mergeCell ref="D1737:D1739"/>
    <mergeCell ref="E1737:E1739"/>
    <mergeCell ref="A1731:A1733"/>
    <mergeCell ref="B1731:F1732"/>
    <mergeCell ref="B1734:B1736"/>
    <mergeCell ref="C1734:C1736"/>
    <mergeCell ref="D1734:D1736"/>
    <mergeCell ref="E1734:E1736"/>
    <mergeCell ref="F1734:F1736"/>
    <mergeCell ref="F1748:F1750"/>
    <mergeCell ref="B1751:B1753"/>
    <mergeCell ref="C1751:C1753"/>
    <mergeCell ref="D1751:D1753"/>
    <mergeCell ref="E1751:E1753"/>
    <mergeCell ref="F1751:F1753"/>
    <mergeCell ref="B1748:B1750"/>
    <mergeCell ref="C1748:C1750"/>
    <mergeCell ref="D1748:D1750"/>
    <mergeCell ref="E1748:E1750"/>
    <mergeCell ref="F1743:F1744"/>
    <mergeCell ref="B1745:B1747"/>
    <mergeCell ref="C1745:C1747"/>
    <mergeCell ref="D1745:D1747"/>
    <mergeCell ref="E1745:E1747"/>
    <mergeCell ref="F1745:F1747"/>
    <mergeCell ref="B1743:B1744"/>
    <mergeCell ref="C1743:C1744"/>
    <mergeCell ref="D1743:D1744"/>
    <mergeCell ref="E1743:E1744"/>
    <mergeCell ref="F1768:F1769"/>
    <mergeCell ref="B1770:B1772"/>
    <mergeCell ref="C1770:C1772"/>
    <mergeCell ref="D1770:D1772"/>
    <mergeCell ref="E1770:E1772"/>
    <mergeCell ref="F1770:F1772"/>
    <mergeCell ref="B1768:B1769"/>
    <mergeCell ref="C1768:C1769"/>
    <mergeCell ref="D1768:D1769"/>
    <mergeCell ref="E1768:E1769"/>
    <mergeCell ref="F1762:F1764"/>
    <mergeCell ref="B1765:B1767"/>
    <mergeCell ref="C1765:C1767"/>
    <mergeCell ref="D1765:D1767"/>
    <mergeCell ref="E1765:E1767"/>
    <mergeCell ref="F1765:F1767"/>
    <mergeCell ref="B1762:B1764"/>
    <mergeCell ref="C1762:C1764"/>
    <mergeCell ref="D1762:D1764"/>
    <mergeCell ref="E1762:E1764"/>
    <mergeCell ref="A1756:A1758"/>
    <mergeCell ref="B1756:F1757"/>
    <mergeCell ref="B1759:B1761"/>
    <mergeCell ref="C1759:C1761"/>
    <mergeCell ref="D1759:D1761"/>
    <mergeCell ref="E1759:E1761"/>
    <mergeCell ref="F1759:F1761"/>
    <mergeCell ref="F1787:F1789"/>
    <mergeCell ref="B1776:B1778"/>
    <mergeCell ref="C1776:C1778"/>
    <mergeCell ref="D1776:D1778"/>
    <mergeCell ref="E1776:E1778"/>
    <mergeCell ref="F1776:F1778"/>
    <mergeCell ref="B1787:B1789"/>
    <mergeCell ref="C1787:C1789"/>
    <mergeCell ref="D1787:D1789"/>
    <mergeCell ref="E1787:E1789"/>
    <mergeCell ref="F1773:F1775"/>
    <mergeCell ref="A1781:A1783"/>
    <mergeCell ref="B1781:F1782"/>
    <mergeCell ref="B1784:B1786"/>
    <mergeCell ref="C1784:C1786"/>
    <mergeCell ref="D1784:D1786"/>
    <mergeCell ref="E1784:E1786"/>
    <mergeCell ref="F1784:F1786"/>
    <mergeCell ref="B1773:B1775"/>
    <mergeCell ref="C1773:C1775"/>
    <mergeCell ref="D1773:D1775"/>
    <mergeCell ref="E1773:E1775"/>
    <mergeCell ref="F1795:F1797"/>
    <mergeCell ref="B1798:B1800"/>
    <mergeCell ref="C1798:C1800"/>
    <mergeCell ref="D1798:D1800"/>
    <mergeCell ref="E1798:E1800"/>
    <mergeCell ref="F1798:F1800"/>
    <mergeCell ref="B1795:B1797"/>
    <mergeCell ref="C1795:C1797"/>
    <mergeCell ref="D1795:D1797"/>
    <mergeCell ref="E1795:E1797"/>
    <mergeCell ref="F1790:F1792"/>
    <mergeCell ref="B1793:B1794"/>
    <mergeCell ref="C1793:C1794"/>
    <mergeCell ref="D1793:D1794"/>
    <mergeCell ref="E1793:E1794"/>
    <mergeCell ref="F1793:F1794"/>
    <mergeCell ref="B1790:B1792"/>
    <mergeCell ref="C1790:C1792"/>
    <mergeCell ref="D1790:D1792"/>
    <mergeCell ref="E1790:E1792"/>
    <mergeCell ref="F1812:F1814"/>
    <mergeCell ref="B1815:B1817"/>
    <mergeCell ref="C1815:C1817"/>
    <mergeCell ref="D1815:D1817"/>
    <mergeCell ref="E1815:E1817"/>
    <mergeCell ref="F1815:F1817"/>
    <mergeCell ref="B1812:B1814"/>
    <mergeCell ref="C1812:C1814"/>
    <mergeCell ref="D1812:D1814"/>
    <mergeCell ref="E1812:E1814"/>
    <mergeCell ref="A1806:A1808"/>
    <mergeCell ref="B1806:F1807"/>
    <mergeCell ref="B1809:B1811"/>
    <mergeCell ref="C1809:C1811"/>
    <mergeCell ref="D1809:D1811"/>
    <mergeCell ref="E1809:E1811"/>
    <mergeCell ref="F1809:F1811"/>
    <mergeCell ref="F1829:F1831"/>
    <mergeCell ref="B1801:B1803"/>
    <mergeCell ref="C1801:C1803"/>
    <mergeCell ref="D1801:D1803"/>
    <mergeCell ref="E1801:E1803"/>
    <mergeCell ref="F1801:F1803"/>
    <mergeCell ref="B1823:B1825"/>
    <mergeCell ref="C1823:C1825"/>
    <mergeCell ref="D1823:D1825"/>
    <mergeCell ref="E1823:E1825"/>
    <mergeCell ref="B1829:B1831"/>
    <mergeCell ref="C1829:C1831"/>
    <mergeCell ref="D1829:D1831"/>
    <mergeCell ref="E1829:E1831"/>
    <mergeCell ref="F1820:F1822"/>
    <mergeCell ref="B1826:B1828"/>
    <mergeCell ref="C1826:C1828"/>
    <mergeCell ref="D1826:D1828"/>
    <mergeCell ref="E1826:E1828"/>
    <mergeCell ref="F1826:F1828"/>
    <mergeCell ref="F1823:F1825"/>
    <mergeCell ref="F1840:F1842"/>
    <mergeCell ref="B1818:B1819"/>
    <mergeCell ref="C1818:C1819"/>
    <mergeCell ref="D1818:D1819"/>
    <mergeCell ref="E1818:E1819"/>
    <mergeCell ref="F1818:F1819"/>
    <mergeCell ref="B1820:B1822"/>
    <mergeCell ref="C1820:C1822"/>
    <mergeCell ref="D1820:D1822"/>
    <mergeCell ref="E1820:E1822"/>
    <mergeCell ref="B1840:B1842"/>
    <mergeCell ref="C1840:C1842"/>
    <mergeCell ref="D1840:D1842"/>
    <mergeCell ref="E1840:E1842"/>
    <mergeCell ref="A1834:A1836"/>
    <mergeCell ref="B1834:F1835"/>
    <mergeCell ref="B1837:B1839"/>
    <mergeCell ref="C1837:C1839"/>
    <mergeCell ref="D1837:D1839"/>
    <mergeCell ref="E1837:E1839"/>
    <mergeCell ref="F1837:F1839"/>
    <mergeCell ref="F1848:F1850"/>
    <mergeCell ref="B1854:B1856"/>
    <mergeCell ref="C1854:C1856"/>
    <mergeCell ref="D1854:D1856"/>
    <mergeCell ref="E1854:E1856"/>
    <mergeCell ref="F1854:F1856"/>
    <mergeCell ref="B1848:B1850"/>
    <mergeCell ref="C1848:C1850"/>
    <mergeCell ref="D1848:D1850"/>
    <mergeCell ref="E1848:E1850"/>
    <mergeCell ref="F1843:F1844"/>
    <mergeCell ref="B1845:B1847"/>
    <mergeCell ref="C1845:C1847"/>
    <mergeCell ref="D1845:D1847"/>
    <mergeCell ref="E1845:E1847"/>
    <mergeCell ref="F1845:F1847"/>
    <mergeCell ref="B1843:B1844"/>
    <mergeCell ref="C1843:C1844"/>
    <mergeCell ref="D1843:D1844"/>
    <mergeCell ref="E1843:E1844"/>
    <mergeCell ref="F1851:F1853"/>
    <mergeCell ref="A1862:A1864"/>
    <mergeCell ref="B1862:F1863"/>
    <mergeCell ref="B1865:B1867"/>
    <mergeCell ref="C1865:C1867"/>
    <mergeCell ref="D1865:D1867"/>
    <mergeCell ref="E1865:E1867"/>
    <mergeCell ref="F1865:F1867"/>
    <mergeCell ref="B1851:B1853"/>
    <mergeCell ref="C1851:C1853"/>
    <mergeCell ref="E1851:E1853"/>
    <mergeCell ref="D1851:D1853"/>
    <mergeCell ref="F1876:F1878"/>
    <mergeCell ref="B1857:B1859"/>
    <mergeCell ref="C1857:C1859"/>
    <mergeCell ref="D1857:D1859"/>
    <mergeCell ref="E1857:E1859"/>
    <mergeCell ref="F1857:F1859"/>
    <mergeCell ref="B1876:B1878"/>
    <mergeCell ref="C1876:C1878"/>
    <mergeCell ref="D1876:D1878"/>
    <mergeCell ref="E1876:E1878"/>
    <mergeCell ref="D1871:D1873"/>
    <mergeCell ref="E1871:E1873"/>
    <mergeCell ref="F1871:F1873"/>
    <mergeCell ref="B1874:B1875"/>
    <mergeCell ref="C1874:C1875"/>
    <mergeCell ref="D1874:D1875"/>
    <mergeCell ref="E1874:E1875"/>
    <mergeCell ref="F1874:F1875"/>
    <mergeCell ref="F1885:F1887"/>
    <mergeCell ref="A1890:A1892"/>
    <mergeCell ref="B1890:F1891"/>
    <mergeCell ref="B1868:B1870"/>
    <mergeCell ref="C1868:C1870"/>
    <mergeCell ref="D1868:D1870"/>
    <mergeCell ref="E1868:E1870"/>
    <mergeCell ref="F1868:F1870"/>
    <mergeCell ref="B1871:B1873"/>
    <mergeCell ref="C1871:C1873"/>
    <mergeCell ref="B1885:B1887"/>
    <mergeCell ref="C1885:C1887"/>
    <mergeCell ref="D1885:D1887"/>
    <mergeCell ref="E1885:E1887"/>
    <mergeCell ref="F1879:F1881"/>
    <mergeCell ref="B1882:B1884"/>
    <mergeCell ref="C1882:C1884"/>
    <mergeCell ref="D1882:D1884"/>
    <mergeCell ref="E1882:E1884"/>
    <mergeCell ref="F1882:F1884"/>
    <mergeCell ref="B1879:B1881"/>
    <mergeCell ref="C1879:C1881"/>
    <mergeCell ref="D1879:D1881"/>
    <mergeCell ref="E1879:E1881"/>
    <mergeCell ref="F1899:F1901"/>
    <mergeCell ref="B1902:B1903"/>
    <mergeCell ref="C1902:C1903"/>
    <mergeCell ref="D1902:D1903"/>
    <mergeCell ref="E1902:E1903"/>
    <mergeCell ref="F1902:F1903"/>
    <mergeCell ref="B1899:B1901"/>
    <mergeCell ref="C1899:C1901"/>
    <mergeCell ref="D1899:D1901"/>
    <mergeCell ref="E1899:E1901"/>
    <mergeCell ref="F1893:F1895"/>
    <mergeCell ref="B1896:B1898"/>
    <mergeCell ref="C1896:C1898"/>
    <mergeCell ref="D1896:D1898"/>
    <mergeCell ref="E1896:E1898"/>
    <mergeCell ref="F1896:F1898"/>
    <mergeCell ref="B1893:B1895"/>
    <mergeCell ref="C1893:C1895"/>
    <mergeCell ref="D1893:D1895"/>
    <mergeCell ref="E1893:E1895"/>
    <mergeCell ref="F1910:F1912"/>
    <mergeCell ref="B1913:B1915"/>
    <mergeCell ref="C1913:C1915"/>
    <mergeCell ref="D1913:D1915"/>
    <mergeCell ref="E1913:E1915"/>
    <mergeCell ref="F1913:F1915"/>
    <mergeCell ref="B1910:B1912"/>
    <mergeCell ref="C1910:C1912"/>
    <mergeCell ref="D1910:D1912"/>
    <mergeCell ref="E1910:E1912"/>
    <mergeCell ref="F1904:F1906"/>
    <mergeCell ref="B1907:B1909"/>
    <mergeCell ref="C1907:C1909"/>
    <mergeCell ref="D1907:D1909"/>
    <mergeCell ref="E1907:E1909"/>
    <mergeCell ref="F1907:F1909"/>
    <mergeCell ref="B1904:B1906"/>
    <mergeCell ref="C1904:C1906"/>
    <mergeCell ref="D1904:D1906"/>
    <mergeCell ref="E1904:E1906"/>
    <mergeCell ref="D1924:D1926"/>
    <mergeCell ref="E1924:E1926"/>
    <mergeCell ref="F1924:F1926"/>
    <mergeCell ref="B1927:B1929"/>
    <mergeCell ref="C1927:C1929"/>
    <mergeCell ref="D1927:D1929"/>
    <mergeCell ref="E1927:E1929"/>
    <mergeCell ref="F1927:F1929"/>
    <mergeCell ref="F1938:F1940"/>
    <mergeCell ref="A1918:A1920"/>
    <mergeCell ref="B1918:F1919"/>
    <mergeCell ref="B1921:B1923"/>
    <mergeCell ref="C1921:C1923"/>
    <mergeCell ref="D1921:D1923"/>
    <mergeCell ref="E1921:E1923"/>
    <mergeCell ref="F1921:F1923"/>
    <mergeCell ref="B1924:B1926"/>
    <mergeCell ref="C1924:C1926"/>
    <mergeCell ref="B1938:B1940"/>
    <mergeCell ref="C1938:C1940"/>
    <mergeCell ref="D1938:D1940"/>
    <mergeCell ref="E1938:E1940"/>
    <mergeCell ref="F1932:F1934"/>
    <mergeCell ref="B1935:B1937"/>
    <mergeCell ref="C1935:C1937"/>
    <mergeCell ref="D1935:D1937"/>
    <mergeCell ref="E1935:E1937"/>
    <mergeCell ref="F1935:F1937"/>
    <mergeCell ref="F1952:F1954"/>
    <mergeCell ref="B1930:B1931"/>
    <mergeCell ref="C1930:C1931"/>
    <mergeCell ref="D1930:D1931"/>
    <mergeCell ref="E1930:E1931"/>
    <mergeCell ref="F1930:F1931"/>
    <mergeCell ref="B1932:B1934"/>
    <mergeCell ref="C1932:C1934"/>
    <mergeCell ref="D1932:D1934"/>
    <mergeCell ref="E1932:E1934"/>
    <mergeCell ref="B1952:B1954"/>
    <mergeCell ref="C1952:C1954"/>
    <mergeCell ref="D1952:D1954"/>
    <mergeCell ref="E1952:E1954"/>
    <mergeCell ref="F1941:F1943"/>
    <mergeCell ref="A1946:A1948"/>
    <mergeCell ref="B1946:F1947"/>
    <mergeCell ref="B1949:B1951"/>
    <mergeCell ref="C1949:C1951"/>
    <mergeCell ref="D1949:D1951"/>
    <mergeCell ref="E1949:E1951"/>
    <mergeCell ref="F1949:F1951"/>
    <mergeCell ref="B1941:B1943"/>
    <mergeCell ref="C1941:C1943"/>
    <mergeCell ref="D1941:D1943"/>
    <mergeCell ref="E1941:E1943"/>
    <mergeCell ref="F1960:F1962"/>
    <mergeCell ref="B1963:B1965"/>
    <mergeCell ref="C1963:C1965"/>
    <mergeCell ref="D1963:D1965"/>
    <mergeCell ref="E1963:E1965"/>
    <mergeCell ref="F1963:F1965"/>
    <mergeCell ref="B1960:B1962"/>
    <mergeCell ref="C1960:C1962"/>
    <mergeCell ref="D1960:D1962"/>
    <mergeCell ref="E1960:E1962"/>
    <mergeCell ref="F1955:F1957"/>
    <mergeCell ref="B1958:B1959"/>
    <mergeCell ref="C1958:C1959"/>
    <mergeCell ref="D1958:D1959"/>
    <mergeCell ref="E1958:E1959"/>
    <mergeCell ref="F1958:F1959"/>
    <mergeCell ref="B1955:B1957"/>
    <mergeCell ref="C1955:C1957"/>
    <mergeCell ref="D1955:D1957"/>
    <mergeCell ref="E1955:E1957"/>
    <mergeCell ref="A1974:A1976"/>
    <mergeCell ref="B1974:F1975"/>
    <mergeCell ref="B1977:B1979"/>
    <mergeCell ref="C1977:C1979"/>
    <mergeCell ref="D1977:D1979"/>
    <mergeCell ref="E1977:E1979"/>
    <mergeCell ref="F1977:F1979"/>
    <mergeCell ref="F1966:F1968"/>
    <mergeCell ref="B1969:B1971"/>
    <mergeCell ref="C1969:C1971"/>
    <mergeCell ref="D1969:D1971"/>
    <mergeCell ref="E1969:E1971"/>
    <mergeCell ref="F1969:F1971"/>
    <mergeCell ref="B1966:B1968"/>
    <mergeCell ref="C1966:C1968"/>
    <mergeCell ref="D1966:D1968"/>
    <mergeCell ref="E1966:E1968"/>
    <mergeCell ref="F1986:F1987"/>
    <mergeCell ref="B1988:B1990"/>
    <mergeCell ref="C1988:C1990"/>
    <mergeCell ref="D1988:D1990"/>
    <mergeCell ref="E1988:E1990"/>
    <mergeCell ref="F1988:F1990"/>
    <mergeCell ref="B1986:B1987"/>
    <mergeCell ref="C1986:C1987"/>
    <mergeCell ref="D1986:D1987"/>
    <mergeCell ref="E1986:E1987"/>
    <mergeCell ref="F1980:F1982"/>
    <mergeCell ref="B1983:B1985"/>
    <mergeCell ref="C1983:C1985"/>
    <mergeCell ref="D1983:D1985"/>
    <mergeCell ref="E1983:E1985"/>
    <mergeCell ref="F1983:F1985"/>
    <mergeCell ref="B1980:B1982"/>
    <mergeCell ref="C1980:C1982"/>
    <mergeCell ref="D1980:D1982"/>
    <mergeCell ref="E1980:E1982"/>
    <mergeCell ref="A1999:A2001"/>
    <mergeCell ref="B1999:F2000"/>
    <mergeCell ref="B2002:B2004"/>
    <mergeCell ref="C2002:C2004"/>
    <mergeCell ref="D2002:D2004"/>
    <mergeCell ref="E2002:E2004"/>
    <mergeCell ref="F2002:F2004"/>
    <mergeCell ref="F1991:F1993"/>
    <mergeCell ref="B1994:B1996"/>
    <mergeCell ref="C1994:C1996"/>
    <mergeCell ref="D1994:D1996"/>
    <mergeCell ref="E1994:E1996"/>
    <mergeCell ref="F1994:F1996"/>
    <mergeCell ref="B1991:B1993"/>
    <mergeCell ref="C1991:C1993"/>
    <mergeCell ref="D1991:D1993"/>
    <mergeCell ref="E1991:E1993"/>
    <mergeCell ref="F2011:F2012"/>
    <mergeCell ref="B2013:B2015"/>
    <mergeCell ref="C2013:C2015"/>
    <mergeCell ref="D2013:D2015"/>
    <mergeCell ref="E2013:E2015"/>
    <mergeCell ref="F2013:F2015"/>
    <mergeCell ref="B2011:B2012"/>
    <mergeCell ref="C2011:C2012"/>
    <mergeCell ref="D2011:D2012"/>
    <mergeCell ref="E2011:E2012"/>
    <mergeCell ref="F2005:F2007"/>
    <mergeCell ref="B2008:B2010"/>
    <mergeCell ref="C2008:C2010"/>
    <mergeCell ref="D2008:D2010"/>
    <mergeCell ref="E2008:E2010"/>
    <mergeCell ref="F2008:F2010"/>
    <mergeCell ref="B2005:B2007"/>
    <mergeCell ref="C2005:C2007"/>
    <mergeCell ref="D2005:D2007"/>
    <mergeCell ref="E2005:E2007"/>
    <mergeCell ref="F2019:F2021"/>
    <mergeCell ref="A2024:A2026"/>
    <mergeCell ref="B2024:F2025"/>
    <mergeCell ref="B2027:B2029"/>
    <mergeCell ref="C2027:C2029"/>
    <mergeCell ref="D2027:D2029"/>
    <mergeCell ref="E2027:E2029"/>
    <mergeCell ref="F2027:F2029"/>
    <mergeCell ref="F2038:F2040"/>
    <mergeCell ref="B2016:B2018"/>
    <mergeCell ref="C2016:C2018"/>
    <mergeCell ref="D2016:D2018"/>
    <mergeCell ref="E2016:E2018"/>
    <mergeCell ref="F2016:F2018"/>
    <mergeCell ref="B2019:B2021"/>
    <mergeCell ref="C2019:C2021"/>
    <mergeCell ref="D2019:D2021"/>
    <mergeCell ref="E2019:E2021"/>
    <mergeCell ref="B2038:B2040"/>
    <mergeCell ref="C2038:C2040"/>
    <mergeCell ref="D2038:D2040"/>
    <mergeCell ref="E2038:E2040"/>
    <mergeCell ref="E2033:E2035"/>
    <mergeCell ref="F2033:F2035"/>
    <mergeCell ref="B2036:B2037"/>
    <mergeCell ref="C2036:C2037"/>
    <mergeCell ref="D2036:D2037"/>
    <mergeCell ref="E2036:E2037"/>
    <mergeCell ref="F2036:F2037"/>
    <mergeCell ref="A2052:A2054"/>
    <mergeCell ref="B2052:F2053"/>
    <mergeCell ref="B2030:B2032"/>
    <mergeCell ref="C2030:C2032"/>
    <mergeCell ref="D2030:D2032"/>
    <mergeCell ref="E2030:E2032"/>
    <mergeCell ref="F2030:F2032"/>
    <mergeCell ref="B2033:B2035"/>
    <mergeCell ref="C2033:C2035"/>
    <mergeCell ref="D2033:D2035"/>
    <mergeCell ref="F2044:F2046"/>
    <mergeCell ref="B2047:B2049"/>
    <mergeCell ref="C2047:C2049"/>
    <mergeCell ref="D2047:D2049"/>
    <mergeCell ref="E2047:E2049"/>
    <mergeCell ref="F2047:F2049"/>
    <mergeCell ref="F2064:F2065"/>
    <mergeCell ref="B2041:B2043"/>
    <mergeCell ref="C2041:C2043"/>
    <mergeCell ref="D2041:D2043"/>
    <mergeCell ref="E2041:E2043"/>
    <mergeCell ref="F2041:F2043"/>
    <mergeCell ref="B2044:B2046"/>
    <mergeCell ref="C2044:C2046"/>
    <mergeCell ref="D2044:D2046"/>
    <mergeCell ref="E2044:E2046"/>
    <mergeCell ref="B2064:B2065"/>
    <mergeCell ref="C2064:C2065"/>
    <mergeCell ref="D2064:D2065"/>
    <mergeCell ref="E2064:E2065"/>
    <mergeCell ref="F2058:F2060"/>
    <mergeCell ref="B2061:B2063"/>
    <mergeCell ref="C2061:C2063"/>
    <mergeCell ref="D2061:D2063"/>
    <mergeCell ref="E2061:E2063"/>
    <mergeCell ref="F2061:F2063"/>
    <mergeCell ref="F2072:F2074"/>
    <mergeCell ref="B2055:B2057"/>
    <mergeCell ref="C2055:C2057"/>
    <mergeCell ref="D2055:D2057"/>
    <mergeCell ref="E2055:E2057"/>
    <mergeCell ref="F2055:F2057"/>
    <mergeCell ref="B2058:B2060"/>
    <mergeCell ref="C2058:C2060"/>
    <mergeCell ref="D2058:D2060"/>
    <mergeCell ref="E2058:E2060"/>
    <mergeCell ref="B2072:B2074"/>
    <mergeCell ref="C2072:C2074"/>
    <mergeCell ref="D2072:D2074"/>
    <mergeCell ref="E2072:E2074"/>
    <mergeCell ref="F2075:F2077"/>
    <mergeCell ref="B2078:B2080"/>
    <mergeCell ref="C2078:C2080"/>
    <mergeCell ref="D2078:D2080"/>
    <mergeCell ref="E2078:E2080"/>
    <mergeCell ref="F2078:F2080"/>
    <mergeCell ref="B2075:B2077"/>
    <mergeCell ref="C2075:C2077"/>
    <mergeCell ref="D2075:D2077"/>
    <mergeCell ref="E2075:E2077"/>
    <mergeCell ref="F2066:F2068"/>
    <mergeCell ref="B2069:B2071"/>
    <mergeCell ref="C2069:C2071"/>
    <mergeCell ref="D2069:D2071"/>
    <mergeCell ref="E2069:E2071"/>
    <mergeCell ref="F2069:F2071"/>
    <mergeCell ref="B2066:B2068"/>
    <mergeCell ref="C2066:C2068"/>
    <mergeCell ref="D2066:D2068"/>
    <mergeCell ref="E2066:E2068"/>
    <mergeCell ref="F2089:F2091"/>
    <mergeCell ref="B2092:B2094"/>
    <mergeCell ref="C2092:C2094"/>
    <mergeCell ref="D2092:D2094"/>
    <mergeCell ref="E2092:E2094"/>
    <mergeCell ref="F2092:F2094"/>
    <mergeCell ref="B2089:B2091"/>
    <mergeCell ref="C2089:C2091"/>
    <mergeCell ref="D2089:D2091"/>
    <mergeCell ref="E2089:E2091"/>
    <mergeCell ref="A2083:A2085"/>
    <mergeCell ref="B2083:F2084"/>
    <mergeCell ref="B2086:B2088"/>
    <mergeCell ref="C2086:C2088"/>
    <mergeCell ref="D2086:D2088"/>
    <mergeCell ref="E2086:E2088"/>
    <mergeCell ref="F2086:F2088"/>
    <mergeCell ref="F2100:F2102"/>
    <mergeCell ref="B2103:B2105"/>
    <mergeCell ref="C2103:C2105"/>
    <mergeCell ref="D2103:D2105"/>
    <mergeCell ref="E2103:E2105"/>
    <mergeCell ref="F2103:F2105"/>
    <mergeCell ref="B2100:B2102"/>
    <mergeCell ref="C2100:C2102"/>
    <mergeCell ref="D2100:D2102"/>
    <mergeCell ref="E2100:E2102"/>
    <mergeCell ref="F2095:F2096"/>
    <mergeCell ref="B2097:B2099"/>
    <mergeCell ref="C2097:C2099"/>
    <mergeCell ref="D2097:D2099"/>
    <mergeCell ref="E2097:E2099"/>
    <mergeCell ref="F2097:F2099"/>
    <mergeCell ref="B2095:B2096"/>
    <mergeCell ref="C2095:C2096"/>
    <mergeCell ref="D2095:D2096"/>
    <mergeCell ref="E2095:E2096"/>
    <mergeCell ref="F2114:F2116"/>
    <mergeCell ref="B2117:B2119"/>
    <mergeCell ref="C2117:C2119"/>
    <mergeCell ref="D2117:D2119"/>
    <mergeCell ref="E2117:E2119"/>
    <mergeCell ref="F2117:F2119"/>
    <mergeCell ref="B2114:B2116"/>
    <mergeCell ref="C2114:C2116"/>
    <mergeCell ref="D2114:D2116"/>
    <mergeCell ref="E2114:E2116"/>
    <mergeCell ref="A2108:A2110"/>
    <mergeCell ref="B2108:F2109"/>
    <mergeCell ref="B2111:B2113"/>
    <mergeCell ref="C2111:C2113"/>
    <mergeCell ref="D2111:D2113"/>
    <mergeCell ref="E2111:E2113"/>
    <mergeCell ref="F2111:F2113"/>
    <mergeCell ref="F2125:F2127"/>
    <mergeCell ref="B2128:B2130"/>
    <mergeCell ref="C2128:C2130"/>
    <mergeCell ref="D2128:D2130"/>
    <mergeCell ref="E2128:E2130"/>
    <mergeCell ref="F2128:F2130"/>
    <mergeCell ref="B2125:B2127"/>
    <mergeCell ref="C2125:C2127"/>
    <mergeCell ref="D2125:D2127"/>
    <mergeCell ref="E2125:E2127"/>
    <mergeCell ref="F2120:F2121"/>
    <mergeCell ref="B2122:B2124"/>
    <mergeCell ref="C2122:C2124"/>
    <mergeCell ref="D2122:D2124"/>
    <mergeCell ref="E2122:E2124"/>
    <mergeCell ref="F2122:F2124"/>
    <mergeCell ref="B2120:B2121"/>
    <mergeCell ref="C2120:C2121"/>
    <mergeCell ref="D2120:D2121"/>
    <mergeCell ref="E2120:E2121"/>
    <mergeCell ref="A2139:A2141"/>
    <mergeCell ref="B2139:F2140"/>
    <mergeCell ref="B2142:B2144"/>
    <mergeCell ref="C2142:C2144"/>
    <mergeCell ref="D2142:D2144"/>
    <mergeCell ref="E2142:E2144"/>
    <mergeCell ref="F2142:F2144"/>
    <mergeCell ref="F2131:F2133"/>
    <mergeCell ref="B2134:B2136"/>
    <mergeCell ref="C2134:C2136"/>
    <mergeCell ref="D2134:D2136"/>
    <mergeCell ref="E2134:E2136"/>
    <mergeCell ref="F2134:F2136"/>
    <mergeCell ref="B2131:B2133"/>
    <mergeCell ref="C2131:C2133"/>
    <mergeCell ref="D2131:D2133"/>
    <mergeCell ref="E2131:E2133"/>
    <mergeCell ref="F2151:F2152"/>
    <mergeCell ref="B2153:B2155"/>
    <mergeCell ref="C2153:C2155"/>
    <mergeCell ref="D2153:D2155"/>
    <mergeCell ref="E2153:E2155"/>
    <mergeCell ref="F2153:F2155"/>
    <mergeCell ref="B2151:B2152"/>
    <mergeCell ref="C2151:C2152"/>
    <mergeCell ref="D2151:D2152"/>
    <mergeCell ref="E2151:E2152"/>
    <mergeCell ref="F2145:F2147"/>
    <mergeCell ref="B2148:B2150"/>
    <mergeCell ref="C2148:C2150"/>
    <mergeCell ref="D2148:D2150"/>
    <mergeCell ref="E2148:E2150"/>
    <mergeCell ref="F2148:F2150"/>
    <mergeCell ref="B2145:B2147"/>
    <mergeCell ref="C2145:C2147"/>
    <mergeCell ref="D2145:D2147"/>
    <mergeCell ref="E2145:E2147"/>
    <mergeCell ref="F2156:F2158"/>
    <mergeCell ref="B2159:B2161"/>
    <mergeCell ref="C2159:C2161"/>
    <mergeCell ref="D2159:D2161"/>
    <mergeCell ref="E2159:E2161"/>
    <mergeCell ref="F2159:F2161"/>
    <mergeCell ref="B2156:B2158"/>
    <mergeCell ref="C2156:C2158"/>
    <mergeCell ref="D2156:D2158"/>
    <mergeCell ref="E2156:E21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2011-03-01T15:39:57Z</dcterms:modified>
  <cp:category/>
  <cp:version/>
  <cp:contentType/>
  <cp:contentStatus/>
</cp:coreProperties>
</file>